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yn.wells\Documents\LWDW\"/>
    </mc:Choice>
  </mc:AlternateContent>
  <xr:revisionPtr revIDLastSave="0" documentId="8_{572C1377-4CE9-4A0F-9555-2D28159E1BF3}" xr6:coauthVersionLast="47" xr6:coauthVersionMax="47" xr10:uidLastSave="{00000000-0000-0000-0000-000000000000}"/>
  <bookViews>
    <workbookView xWindow="-120" yWindow="-120" windowWidth="29040" windowHeight="15840" activeTab="4" xr2:uid="{3BBC588F-254A-4ED8-93BC-F2436C34818F}"/>
  </bookViews>
  <sheets>
    <sheet name="Score Collation" sheetId="7" r:id="rId1"/>
    <sheet name="Financial" sheetId="1" r:id="rId2"/>
    <sheet name="Levels of Service" sheetId="12" r:id="rId3"/>
    <sheet name="Operational" sheetId="13" r:id="rId4"/>
    <sheet name="Relationships &amp; Trust" sheetId="14" r:id="rId5"/>
    <sheet name="Strategic" sheetId="15" r:id="rId6"/>
    <sheet name="Legislative requirements" sheetId="16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" i="16" l="1"/>
  <c r="AA1" i="15"/>
  <c r="AA1" i="14"/>
  <c r="AA1" i="13"/>
  <c r="AA1" i="12"/>
  <c r="AA1" i="1"/>
  <c r="J4" i="14"/>
  <c r="J5" i="14"/>
  <c r="J6" i="14"/>
  <c r="J7" i="14"/>
  <c r="J8" i="14"/>
  <c r="J9" i="14"/>
  <c r="J10" i="14"/>
  <c r="J11" i="14"/>
  <c r="H6" i="7"/>
  <c r="A1" i="16"/>
  <c r="G9" i="16"/>
  <c r="H8" i="16"/>
  <c r="H7" i="16"/>
  <c r="AB7" i="16" s="1"/>
  <c r="H6" i="16"/>
  <c r="AB6" i="16" s="1"/>
  <c r="H5" i="16"/>
  <c r="AB5" i="16" s="1"/>
  <c r="H4" i="16"/>
  <c r="X1" i="16"/>
  <c r="U1" i="16"/>
  <c r="R1" i="16"/>
  <c r="O1" i="16"/>
  <c r="L1" i="16"/>
  <c r="I1" i="16"/>
  <c r="A1" i="15"/>
  <c r="A1" i="12"/>
  <c r="G9" i="15"/>
  <c r="H8" i="15"/>
  <c r="AB8" i="15" s="1"/>
  <c r="H7" i="15"/>
  <c r="AB7" i="15" s="1"/>
  <c r="H6" i="15"/>
  <c r="AB6" i="15" s="1"/>
  <c r="H5" i="15"/>
  <c r="AB5" i="15" s="1"/>
  <c r="H4" i="15"/>
  <c r="AB4" i="15" s="1"/>
  <c r="AB2" i="15" s="1"/>
  <c r="F13" i="7" s="1"/>
  <c r="X1" i="15"/>
  <c r="U1" i="15"/>
  <c r="R1" i="15"/>
  <c r="O1" i="15"/>
  <c r="L1" i="15"/>
  <c r="I1" i="15"/>
  <c r="A1" i="14"/>
  <c r="G13" i="14"/>
  <c r="H11" i="14" s="1"/>
  <c r="AB11" i="14" s="1"/>
  <c r="H12" i="14"/>
  <c r="H10" i="14"/>
  <c r="AB10" i="14" s="1"/>
  <c r="H9" i="14"/>
  <c r="AB9" i="14" s="1"/>
  <c r="H8" i="14"/>
  <c r="AB8" i="14" s="1"/>
  <c r="H7" i="14"/>
  <c r="AB7" i="14" s="1"/>
  <c r="H6" i="14"/>
  <c r="AB6" i="14" s="1"/>
  <c r="H5" i="14"/>
  <c r="AB5" i="14" s="1"/>
  <c r="H4" i="14"/>
  <c r="X1" i="14"/>
  <c r="U1" i="14"/>
  <c r="R1" i="14"/>
  <c r="O1" i="14"/>
  <c r="L1" i="14"/>
  <c r="I1" i="14"/>
  <c r="A1" i="13"/>
  <c r="G16" i="13"/>
  <c r="H15" i="13"/>
  <c r="AB15" i="13" s="1"/>
  <c r="H14" i="13"/>
  <c r="AB14" i="13" s="1"/>
  <c r="H13" i="13"/>
  <c r="AB13" i="13" s="1"/>
  <c r="H12" i="13"/>
  <c r="AB12" i="13" s="1"/>
  <c r="H11" i="13"/>
  <c r="AB11" i="13" s="1"/>
  <c r="H10" i="13"/>
  <c r="AB10" i="13" s="1"/>
  <c r="H9" i="13"/>
  <c r="AB9" i="13" s="1"/>
  <c r="H8" i="13"/>
  <c r="AB8" i="13" s="1"/>
  <c r="H7" i="13"/>
  <c r="AB7" i="13" s="1"/>
  <c r="H6" i="13"/>
  <c r="AB6" i="13" s="1"/>
  <c r="H5" i="13"/>
  <c r="AB5" i="13" s="1"/>
  <c r="H4" i="13"/>
  <c r="X1" i="13"/>
  <c r="U1" i="13"/>
  <c r="R1" i="13"/>
  <c r="O1" i="13"/>
  <c r="L1" i="13"/>
  <c r="I1" i="13"/>
  <c r="G11" i="12"/>
  <c r="H10" i="12"/>
  <c r="AB10" i="12" s="1"/>
  <c r="H9" i="12"/>
  <c r="AB9" i="12" s="1"/>
  <c r="H8" i="12"/>
  <c r="AB8" i="12" s="1"/>
  <c r="H7" i="12"/>
  <c r="AB7" i="12" s="1"/>
  <c r="H6" i="12"/>
  <c r="AB6" i="12" s="1"/>
  <c r="H5" i="12"/>
  <c r="AB5" i="12" s="1"/>
  <c r="H4" i="12"/>
  <c r="AB4" i="12" s="1"/>
  <c r="AB2" i="12" s="1"/>
  <c r="C13" i="7" s="1"/>
  <c r="X1" i="12"/>
  <c r="U1" i="12"/>
  <c r="R1" i="12"/>
  <c r="O1" i="12"/>
  <c r="L1" i="12"/>
  <c r="I1" i="12"/>
  <c r="X1" i="1"/>
  <c r="U1" i="1"/>
  <c r="O1" i="1"/>
  <c r="R1" i="1"/>
  <c r="I1" i="1"/>
  <c r="A1" i="1"/>
  <c r="G14" i="1"/>
  <c r="AB4" i="16" l="1"/>
  <c r="AB2" i="16" s="1"/>
  <c r="G13" i="7" s="1"/>
  <c r="Y4" i="16"/>
  <c r="AB4" i="14"/>
  <c r="AB2" i="14" s="1"/>
  <c r="E13" i="7" s="1"/>
  <c r="Y4" i="14"/>
  <c r="AB4" i="13"/>
  <c r="AB2" i="13" s="1"/>
  <c r="D13" i="7" s="1"/>
  <c r="Y4" i="13"/>
  <c r="S4" i="14"/>
  <c r="V4" i="14"/>
  <c r="S5" i="14"/>
  <c r="V5" i="14"/>
  <c r="Y5" i="14"/>
  <c r="S6" i="14"/>
  <c r="V6" i="14"/>
  <c r="Y6" i="14"/>
  <c r="S7" i="14"/>
  <c r="V7" i="14"/>
  <c r="Y7" i="14"/>
  <c r="S8" i="14"/>
  <c r="V8" i="14"/>
  <c r="Y8" i="14"/>
  <c r="S9" i="14"/>
  <c r="V9" i="14"/>
  <c r="Y9" i="14"/>
  <c r="H10" i="1"/>
  <c r="AB10" i="1" s="1"/>
  <c r="H9" i="16"/>
  <c r="V4" i="16"/>
  <c r="S4" i="16"/>
  <c r="P4" i="16"/>
  <c r="M4" i="16"/>
  <c r="J4" i="16"/>
  <c r="Y5" i="16"/>
  <c r="V5" i="16"/>
  <c r="S5" i="16"/>
  <c r="P5" i="16"/>
  <c r="M5" i="16"/>
  <c r="J5" i="16"/>
  <c r="Y6" i="16"/>
  <c r="V6" i="16"/>
  <c r="S6" i="16"/>
  <c r="P6" i="16"/>
  <c r="M6" i="16"/>
  <c r="J6" i="16"/>
  <c r="Y7" i="16"/>
  <c r="V7" i="16"/>
  <c r="S7" i="16"/>
  <c r="P7" i="16"/>
  <c r="M7" i="16"/>
  <c r="J7" i="16"/>
  <c r="Y8" i="16"/>
  <c r="V8" i="16"/>
  <c r="S8" i="16"/>
  <c r="P8" i="16"/>
  <c r="M8" i="16"/>
  <c r="J8" i="16"/>
  <c r="H9" i="15"/>
  <c r="Y4" i="15"/>
  <c r="V4" i="15"/>
  <c r="S4" i="15"/>
  <c r="P4" i="15"/>
  <c r="M4" i="15"/>
  <c r="J4" i="15"/>
  <c r="Y5" i="15"/>
  <c r="V5" i="15"/>
  <c r="S5" i="15"/>
  <c r="P5" i="15"/>
  <c r="M5" i="15"/>
  <c r="J5" i="15"/>
  <c r="Y6" i="15"/>
  <c r="V6" i="15"/>
  <c r="S6" i="15"/>
  <c r="P6" i="15"/>
  <c r="M6" i="15"/>
  <c r="J6" i="15"/>
  <c r="Y7" i="15"/>
  <c r="V7" i="15"/>
  <c r="S7" i="15"/>
  <c r="P7" i="15"/>
  <c r="M7" i="15"/>
  <c r="J7" i="15"/>
  <c r="Y8" i="15"/>
  <c r="V8" i="15"/>
  <c r="S8" i="15"/>
  <c r="P8" i="15"/>
  <c r="M8" i="15"/>
  <c r="J8" i="15"/>
  <c r="H13" i="14"/>
  <c r="P4" i="14"/>
  <c r="M4" i="14"/>
  <c r="P5" i="14"/>
  <c r="M5" i="14"/>
  <c r="P6" i="14"/>
  <c r="M6" i="14"/>
  <c r="P7" i="14"/>
  <c r="M7" i="14"/>
  <c r="P8" i="14"/>
  <c r="M8" i="14"/>
  <c r="P9" i="14"/>
  <c r="M9" i="14"/>
  <c r="Y10" i="14"/>
  <c r="V10" i="14"/>
  <c r="S10" i="14"/>
  <c r="P10" i="14"/>
  <c r="M10" i="14"/>
  <c r="Y11" i="14"/>
  <c r="V11" i="14"/>
  <c r="S11" i="14"/>
  <c r="P11" i="14"/>
  <c r="M11" i="14"/>
  <c r="Y12" i="14"/>
  <c r="V12" i="14"/>
  <c r="S12" i="14"/>
  <c r="P12" i="14"/>
  <c r="M12" i="14"/>
  <c r="J12" i="14"/>
  <c r="H16" i="13"/>
  <c r="V4" i="13"/>
  <c r="S4" i="13"/>
  <c r="P4" i="13"/>
  <c r="M4" i="13"/>
  <c r="J4" i="13"/>
  <c r="Y5" i="13"/>
  <c r="V5" i="13"/>
  <c r="S5" i="13"/>
  <c r="P5" i="13"/>
  <c r="M5" i="13"/>
  <c r="J5" i="13"/>
  <c r="Y6" i="13"/>
  <c r="V6" i="13"/>
  <c r="S6" i="13"/>
  <c r="P6" i="13"/>
  <c r="M6" i="13"/>
  <c r="J6" i="13"/>
  <c r="Y7" i="13"/>
  <c r="V7" i="13"/>
  <c r="S7" i="13"/>
  <c r="P7" i="13"/>
  <c r="M7" i="13"/>
  <c r="J7" i="13"/>
  <c r="Y8" i="13"/>
  <c r="V8" i="13"/>
  <c r="S8" i="13"/>
  <c r="P8" i="13"/>
  <c r="M8" i="13"/>
  <c r="J8" i="13"/>
  <c r="Y9" i="13"/>
  <c r="V9" i="13"/>
  <c r="S9" i="13"/>
  <c r="P9" i="13"/>
  <c r="M9" i="13"/>
  <c r="J9" i="13"/>
  <c r="Y10" i="13"/>
  <c r="V10" i="13"/>
  <c r="S10" i="13"/>
  <c r="P10" i="13"/>
  <c r="M10" i="13"/>
  <c r="J10" i="13"/>
  <c r="Y11" i="13"/>
  <c r="V11" i="13"/>
  <c r="S11" i="13"/>
  <c r="P11" i="13"/>
  <c r="M11" i="13"/>
  <c r="J11" i="13"/>
  <c r="Y12" i="13"/>
  <c r="V12" i="13"/>
  <c r="S12" i="13"/>
  <c r="P12" i="13"/>
  <c r="M12" i="13"/>
  <c r="J12" i="13"/>
  <c r="Y13" i="13"/>
  <c r="V13" i="13"/>
  <c r="S13" i="13"/>
  <c r="P13" i="13"/>
  <c r="M13" i="13"/>
  <c r="J13" i="13"/>
  <c r="Y14" i="13"/>
  <c r="V14" i="13"/>
  <c r="S14" i="13"/>
  <c r="P14" i="13"/>
  <c r="M14" i="13"/>
  <c r="J14" i="13"/>
  <c r="Y15" i="13"/>
  <c r="V15" i="13"/>
  <c r="S15" i="13"/>
  <c r="P15" i="13"/>
  <c r="M15" i="13"/>
  <c r="J15" i="13"/>
  <c r="H11" i="12"/>
  <c r="Y4" i="12"/>
  <c r="V4" i="12"/>
  <c r="S4" i="12"/>
  <c r="P4" i="12"/>
  <c r="M4" i="12"/>
  <c r="J4" i="12"/>
  <c r="Y5" i="12"/>
  <c r="V5" i="12"/>
  <c r="S5" i="12"/>
  <c r="P5" i="12"/>
  <c r="M5" i="12"/>
  <c r="J5" i="12"/>
  <c r="Y6" i="12"/>
  <c r="V6" i="12"/>
  <c r="S6" i="12"/>
  <c r="P6" i="12"/>
  <c r="M6" i="12"/>
  <c r="J6" i="12"/>
  <c r="Y7" i="12"/>
  <c r="V7" i="12"/>
  <c r="S7" i="12"/>
  <c r="P7" i="12"/>
  <c r="M7" i="12"/>
  <c r="J7" i="12"/>
  <c r="Y8" i="12"/>
  <c r="V8" i="12"/>
  <c r="S8" i="12"/>
  <c r="P8" i="12"/>
  <c r="M8" i="12"/>
  <c r="J8" i="12"/>
  <c r="Y9" i="12"/>
  <c r="V9" i="12"/>
  <c r="S9" i="12"/>
  <c r="P9" i="12"/>
  <c r="M9" i="12"/>
  <c r="J9" i="12"/>
  <c r="Y10" i="12"/>
  <c r="V10" i="12"/>
  <c r="S10" i="12"/>
  <c r="P10" i="12"/>
  <c r="M10" i="12"/>
  <c r="J10" i="12"/>
  <c r="H13" i="1"/>
  <c r="AB13" i="1" s="1"/>
  <c r="M13" i="1"/>
  <c r="P13" i="1"/>
  <c r="H4" i="1"/>
  <c r="H11" i="1"/>
  <c r="AB11" i="1" s="1"/>
  <c r="H12" i="1"/>
  <c r="AB12" i="1" s="1"/>
  <c r="H5" i="1"/>
  <c r="AB5" i="1" s="1"/>
  <c r="H6" i="1"/>
  <c r="AB6" i="1" s="1"/>
  <c r="H7" i="1"/>
  <c r="AB7" i="1" s="1"/>
  <c r="H8" i="1"/>
  <c r="AB8" i="1" s="1"/>
  <c r="H9" i="1"/>
  <c r="AB9" i="1" s="1"/>
  <c r="AB4" i="1" l="1"/>
  <c r="AB2" i="1" s="1"/>
  <c r="B13" i="7" s="1"/>
  <c r="H13" i="7" s="1"/>
  <c r="Y4" i="1"/>
  <c r="Y9" i="1"/>
  <c r="V9" i="1"/>
  <c r="S9" i="1"/>
  <c r="Y8" i="1"/>
  <c r="V8" i="1"/>
  <c r="S8" i="1"/>
  <c r="Y7" i="1"/>
  <c r="V7" i="1"/>
  <c r="S7" i="1"/>
  <c r="Y6" i="1"/>
  <c r="V6" i="1"/>
  <c r="S6" i="1"/>
  <c r="Y5" i="1"/>
  <c r="V5" i="1"/>
  <c r="S5" i="1"/>
  <c r="Y12" i="1"/>
  <c r="V12" i="1"/>
  <c r="S12" i="1"/>
  <c r="Y11" i="1"/>
  <c r="V11" i="1"/>
  <c r="S11" i="1"/>
  <c r="V4" i="1"/>
  <c r="S4" i="1"/>
  <c r="J13" i="1"/>
  <c r="Y13" i="1"/>
  <c r="V13" i="1"/>
  <c r="S13" i="1"/>
  <c r="Y10" i="1"/>
  <c r="V10" i="1"/>
  <c r="S10" i="1"/>
  <c r="J2" i="16"/>
  <c r="G7" i="7" s="1"/>
  <c r="M2" i="16"/>
  <c r="G8" i="7" s="1"/>
  <c r="P2" i="16"/>
  <c r="G9" i="7" s="1"/>
  <c r="S2" i="16"/>
  <c r="G10" i="7" s="1"/>
  <c r="V2" i="16"/>
  <c r="G11" i="7" s="1"/>
  <c r="Y2" i="16"/>
  <c r="G12" i="7" s="1"/>
  <c r="J2" i="15"/>
  <c r="F7" i="7" s="1"/>
  <c r="M2" i="15"/>
  <c r="F8" i="7" s="1"/>
  <c r="P2" i="15"/>
  <c r="F9" i="7" s="1"/>
  <c r="S2" i="15"/>
  <c r="F10" i="7" s="1"/>
  <c r="V2" i="15"/>
  <c r="F11" i="7" s="1"/>
  <c r="Y2" i="15"/>
  <c r="F12" i="7" s="1"/>
  <c r="J2" i="14"/>
  <c r="E7" i="7" s="1"/>
  <c r="M2" i="14"/>
  <c r="E8" i="7" s="1"/>
  <c r="P2" i="14"/>
  <c r="E9" i="7" s="1"/>
  <c r="S2" i="14"/>
  <c r="V2" i="14"/>
  <c r="E11" i="7" s="1"/>
  <c r="Y2" i="14"/>
  <c r="E12" i="7" s="1"/>
  <c r="J2" i="13"/>
  <c r="D7" i="7" s="1"/>
  <c r="M2" i="13"/>
  <c r="D8" i="7" s="1"/>
  <c r="P2" i="13"/>
  <c r="D9" i="7" s="1"/>
  <c r="S2" i="13"/>
  <c r="D10" i="7" s="1"/>
  <c r="V2" i="13"/>
  <c r="D11" i="7" s="1"/>
  <c r="Y2" i="13"/>
  <c r="D12" i="7" s="1"/>
  <c r="J2" i="12"/>
  <c r="C7" i="7" s="1"/>
  <c r="M2" i="12"/>
  <c r="C8" i="7" s="1"/>
  <c r="P2" i="12"/>
  <c r="C9" i="7" s="1"/>
  <c r="S2" i="12"/>
  <c r="C10" i="7" s="1"/>
  <c r="V2" i="12"/>
  <c r="C11" i="7" s="1"/>
  <c r="Y2" i="12"/>
  <c r="C12" i="7" s="1"/>
  <c r="J8" i="1"/>
  <c r="P8" i="1"/>
  <c r="M8" i="1"/>
  <c r="J7" i="1"/>
  <c r="P7" i="1"/>
  <c r="M7" i="1"/>
  <c r="J6" i="1"/>
  <c r="P6" i="1"/>
  <c r="M6" i="1"/>
  <c r="J5" i="1"/>
  <c r="M5" i="1"/>
  <c r="P5" i="1"/>
  <c r="J12" i="1"/>
  <c r="P12" i="1"/>
  <c r="M12" i="1"/>
  <c r="J11" i="1"/>
  <c r="P11" i="1"/>
  <c r="M11" i="1"/>
  <c r="J4" i="1"/>
  <c r="P4" i="1"/>
  <c r="M4" i="1"/>
  <c r="J10" i="1"/>
  <c r="P10" i="1"/>
  <c r="M10" i="1"/>
  <c r="J9" i="1"/>
  <c r="P9" i="1"/>
  <c r="M9" i="1"/>
  <c r="H14" i="1"/>
  <c r="S2" i="1" l="1"/>
  <c r="B10" i="7" s="1"/>
  <c r="V2" i="1"/>
  <c r="B11" i="7" s="1"/>
  <c r="H11" i="7" s="1"/>
  <c r="Y2" i="1"/>
  <c r="B12" i="7" s="1"/>
  <c r="H12" i="7" s="1"/>
  <c r="E10" i="7"/>
  <c r="J2" i="1"/>
  <c r="B7" i="7" s="1"/>
  <c r="H7" i="7" s="1"/>
  <c r="M2" i="1"/>
  <c r="B8" i="7" s="1"/>
  <c r="H8" i="7" s="1"/>
  <c r="P2" i="1"/>
  <c r="B9" i="7" s="1"/>
  <c r="H9" i="7" s="1"/>
  <c r="H10" i="7" l="1"/>
  <c r="I12" i="7" s="1"/>
  <c r="I7" i="7" l="1"/>
  <c r="I8" i="7"/>
  <c r="I13" i="7"/>
  <c r="I9" i="7"/>
  <c r="I10" i="7"/>
  <c r="I1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tc={AA62590C-F37B-4DE6-AEED-6DAEF2F17AAF}</author>
  </authors>
  <commentList>
    <comment ref="B11" authorId="0" shapeId="0" xr:uid="{AA62590C-F37B-4DE6-AEED-6DAEF2F17AAF}">
      <text>
        <t>[Threaded comment]
Your version of Excel allows you to read this threaded comment; however, any edits to it will get removed if the file is opened in a newer version of Excel. Learn more: https://go.microsoft.com/fwlink/?linkid=870924
Comment:
    Require more analysis by each council to understand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tc={096243EE-3507-4264-9BA2-854DFAE84C61}</author>
  </authors>
  <commentList>
    <comment ref="B8" authorId="0" shapeId="0" xr:uid="{096243EE-3507-4264-9BA2-854DFAE84C61}">
      <text>
        <t>[Threaded comment]
Your version of Excel allows you to read this threaded comment; however, any edits to it will get removed if the file is opened in a newer version of Excel. Learn more: https://go.microsoft.com/fwlink/?linkid=870924
Comment:
    Based on entity structure assumptions at this point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tc={00EBC505-50EC-4894-82F4-1958A88B7DF1}</author>
    <author>tc={A140B0FF-F694-44F0-A3E3-AD67ACB96779}</author>
    <author>tc={7A99CC20-D830-49FB-9A2C-BE0CA85D1996}</author>
    <author>tc={765564A9-5BC6-4422-8D2B-FD6455910C3D}</author>
  </authors>
  <commentList>
    <comment ref="B4" authorId="0" shapeId="0" xr:uid="{00EBC505-50EC-4894-82F4-1958A88B7DF1}">
      <text>
        <t>[Threaded comment]
Your version of Excel allows you to read this threaded comment; however, any edits to it will get removed if the file is opened in a newer version of Excel. Learn more: https://go.microsoft.com/fwlink/?linkid=870924
Comment:
    Could be restated to say would we be the Client of Choice?</t>
      </text>
    </comment>
    <comment ref="B8" authorId="1" shapeId="0" xr:uid="{A140B0FF-F694-44F0-A3E3-AD67ACB96779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Assuming what we currently know about the proposed entity structures</t>
      </text>
    </comment>
    <comment ref="B12" authorId="2" shapeId="0" xr:uid="{7A99CC20-D830-49FB-9A2C-BE0CA85D1996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subjective based on assumed size and complexity of respective organisations</t>
      </text>
    </comment>
    <comment ref="B14" authorId="3" shapeId="0" xr:uid="{765564A9-5BC6-4422-8D2B-FD6455910C3D}">
      <text>
        <t>[Threaded comment]
Your version of Excel allows you to read this threaded comment; however, any edits to it will get removed if the file is opened in a newer version of Excel. Learn more: https://go.microsoft.com/fwlink/?linkid=870924
Comment:
    To be replaced with a section on Implementation Feasibility and Complexity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tc={D0CACAFF-A07E-4211-89E8-1E93EFFA34D4}</author>
  </authors>
  <commentList>
    <comment ref="B3" authorId="0" shapeId="0" xr:uid="{D0CACAFF-A07E-4211-89E8-1E93EFFA34D4}">
      <text>
        <t>[Threaded comment]
Your version of Excel allows you to read this threaded comment; however, any edits to it will get removed if the file is opened in a newer version of Excel. Learn more: https://go.microsoft.com/fwlink/?linkid=870924
Comment:
    All Iwi criteria were created by Iwi and ranked by Iwi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tc={A280D101-DB96-4381-80A1-A630AFA5D111}</author>
  </authors>
  <commentList>
    <comment ref="B5" authorId="0" shapeId="0" xr:uid="{A280D101-DB96-4381-80A1-A630AFA5D111}">
      <text>
        <t>[Threaded comment]
Your version of Excel allows you to read this threaded comment; however, any edits to it will get removed if the file is opened in a newer version of Excel. Learn more: https://go.microsoft.com/fwlink/?linkid=870924
Comment:
    Based on assumption of size and complexity of the entity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tc={730CE850-F4D0-43C0-AD0B-5C98628311E1}</author>
  </authors>
  <commentList>
    <comment ref="B3" authorId="0" shapeId="0" xr:uid="{730CE850-F4D0-43C0-AD0B-5C98628311E1}">
      <text>
        <t>[Threaded comment]
Your version of Excel allows you to read this threaded comment; however, any edits to it will get removed if the file is opened in a newer version of Excel. Learn more: https://go.microsoft.com/fwlink/?linkid=870924
Comment:
    Considered these could be yes / no answers rather than partially</t>
      </text>
    </comment>
  </commentList>
</comments>
</file>

<file path=xl/sharedStrings.xml><?xml version="1.0" encoding="utf-8"?>
<sst xmlns="http://schemas.openxmlformats.org/spreadsheetml/2006/main" count="423" uniqueCount="172">
  <si>
    <t>Score Collation</t>
  </si>
  <si>
    <t>Financial</t>
  </si>
  <si>
    <t>Levels of Service</t>
  </si>
  <si>
    <t>Operational</t>
  </si>
  <si>
    <t>Relationships &amp; Trust</t>
  </si>
  <si>
    <t>Strategic</t>
  </si>
  <si>
    <t>Legislative Requirements</t>
  </si>
  <si>
    <t>Weighted Score TOTAL</t>
  </si>
  <si>
    <t>RANK</t>
  </si>
  <si>
    <t>Weighting</t>
  </si>
  <si>
    <t>Regional (10 councils)</t>
  </si>
  <si>
    <t xml:space="preserve">Overall Score </t>
  </si>
  <si>
    <t>Criteria</t>
  </si>
  <si>
    <t>Poor 0 - 30</t>
  </si>
  <si>
    <t>Good 31- 60</t>
  </si>
  <si>
    <t>Excellent 61-100</t>
  </si>
  <si>
    <t>Criticality</t>
  </si>
  <si>
    <t>Score</t>
  </si>
  <si>
    <t>Weighted score</t>
  </si>
  <si>
    <t>Comments</t>
  </si>
  <si>
    <t>Average price adjustment on day 1</t>
  </si>
  <si>
    <t>&gt;20%</t>
  </si>
  <si>
    <t>10-15%</t>
  </si>
  <si>
    <t>&lt;10%</t>
  </si>
  <si>
    <t>Low</t>
  </si>
  <si>
    <t>Medium Term - 4 - 10 years FA</t>
  </si>
  <si>
    <t>Annual price increase 10%&gt;</t>
  </si>
  <si>
    <t>10% Annual price increase</t>
  </si>
  <si>
    <t>Annual price increase &lt;10%</t>
  </si>
  <si>
    <t>High</t>
  </si>
  <si>
    <t>Long Term 10 - 30 FA</t>
  </si>
  <si>
    <t>Free Funds from Operations (FFO) / Debt to Revenue Ratio</t>
  </si>
  <si>
    <t>&gt;15%</t>
  </si>
  <si>
    <t>9%-15%</t>
  </si>
  <si>
    <t>&gt;9%</t>
  </si>
  <si>
    <t>Borrowing capacity - debt cap - can we borrow enough ay favourable rates</t>
  </si>
  <si>
    <t>Less than BBB</t>
  </si>
  <si>
    <t>BBB+</t>
  </si>
  <si>
    <t>AA+</t>
  </si>
  <si>
    <t>Does the model reflect  reasonable effiiciency (risk with assuming efficiency)</t>
  </si>
  <si>
    <t>Aggresive</t>
  </si>
  <si>
    <t>Reasoanble</t>
  </si>
  <si>
    <t>No</t>
  </si>
  <si>
    <t>Medium</t>
  </si>
  <si>
    <t>Establishment cost</t>
  </si>
  <si>
    <t>&gt;$200/customer</t>
  </si>
  <si>
    <t>Approx. $125/customer</t>
  </si>
  <si>
    <t>$75/customer</t>
  </si>
  <si>
    <t>Transition Cost (cost on council</t>
  </si>
  <si>
    <t>$20/ratepayer</t>
  </si>
  <si>
    <t>$10/ratepayer</t>
  </si>
  <si>
    <t>$5/ratepayer</t>
  </si>
  <si>
    <t>Complexity and time of transition</t>
  </si>
  <si>
    <t>Difficult and over 3 years</t>
  </si>
  <si>
    <t>Medium 2 years</t>
  </si>
  <si>
    <t>Simple 1 year</t>
  </si>
  <si>
    <t>Total</t>
  </si>
  <si>
    <t xml:space="preserve">Context: Head office + depot, adequately resourced, appropriate plant materials, Standard turnaround times, fit for purpose systems &amp; Processes, Local knowledge, ownership, longevity </t>
  </si>
  <si>
    <t xml:space="preserve">Responsiveness to faults </t>
  </si>
  <si>
    <t>no</t>
  </si>
  <si>
    <t>partially</t>
  </si>
  <si>
    <t>yes</t>
  </si>
  <si>
    <t>Funds for major disasters</t>
  </si>
  <si>
    <t>Partially</t>
  </si>
  <si>
    <t>Probability we will increase service delivery for our customers</t>
  </si>
  <si>
    <t>reduce</t>
  </si>
  <si>
    <t>same as</t>
  </si>
  <si>
    <t>improve</t>
  </si>
  <si>
    <t xml:space="preserve">Ability to cater for Growth </t>
  </si>
  <si>
    <t>Agility to adapt/adjust/ learn/improve/decide/manage risk</t>
  </si>
  <si>
    <t>&gt;6 levels between SLT and operations</t>
  </si>
  <si>
    <t>4-5 levels</t>
  </si>
  <si>
    <t xml:space="preserve">3 levels </t>
  </si>
  <si>
    <t>Responsiveness to emergencies / Civil Defense</t>
  </si>
  <si>
    <t xml:space="preserve">Procurement - resource availability </t>
  </si>
  <si>
    <t xml:space="preserve">Restricted </t>
  </si>
  <si>
    <t>Available</t>
  </si>
  <si>
    <t>Competitive</t>
  </si>
  <si>
    <t>Procurement - buying power</t>
  </si>
  <si>
    <t>less that 5% reduction in price</t>
  </si>
  <si>
    <t>5% reduction in price</t>
  </si>
  <si>
    <t>10% reduction in price</t>
  </si>
  <si>
    <t>medium</t>
  </si>
  <si>
    <t>Procurement - broader economic outcomes</t>
  </si>
  <si>
    <t>No chance</t>
  </si>
  <si>
    <t>Might attract</t>
  </si>
  <si>
    <t>Will attract</t>
  </si>
  <si>
    <t>Staff - Can attract, recruit and retain right people</t>
  </si>
  <si>
    <t>20% under market rates</t>
  </si>
  <si>
    <t>At market</t>
  </si>
  <si>
    <t>10% over market rates</t>
  </si>
  <si>
    <t>Managing risk of critical roles</t>
  </si>
  <si>
    <t>Inability to immediately backfill critical roles</t>
  </si>
  <si>
    <t>Can provide limited coverage for limited time</t>
  </si>
  <si>
    <t>Can provide coverage for extended period</t>
  </si>
  <si>
    <t>Spatially logical (similar climate, same coastline, facing same challenges)</t>
  </si>
  <si>
    <t>Variety of conditions / bespoke solutions required / barriers to response</t>
  </si>
  <si>
    <t>Status quo</t>
  </si>
  <si>
    <t>Highly correlated conditions / standardized solutions / coordinated response</t>
  </si>
  <si>
    <t>Network similarity and connectiveness</t>
  </si>
  <si>
    <t>Inability to have a connected network</t>
  </si>
  <si>
    <t>Partially connected networks possible</t>
  </si>
  <si>
    <t>Fully connected networks possible</t>
  </si>
  <si>
    <t xml:space="preserve">Operational efficiency </t>
  </si>
  <si>
    <t>Less efficient</t>
  </si>
  <si>
    <t>Continuous improvement enabled</t>
  </si>
  <si>
    <t>Values and culture</t>
  </si>
  <si>
    <t>Multiple sub-cultures, many levels of authorized influence</t>
  </si>
  <si>
    <t>More than one person required to effect change</t>
  </si>
  <si>
    <t>An individual can change culture</t>
  </si>
  <si>
    <t>Stakeholder relationship cost</t>
  </si>
  <si>
    <t>Multiple channels, high frequency and many stakeholders</t>
  </si>
  <si>
    <t>Fewer</t>
  </si>
  <si>
    <t>Few and straight forward</t>
  </si>
  <si>
    <t>Bespoke system, complex and costly</t>
  </si>
  <si>
    <t>Key core off-shelf systems required</t>
  </si>
  <si>
    <t>Aligned systems with ability to integrate and access easily</t>
  </si>
  <si>
    <t>low</t>
  </si>
  <si>
    <t>Iwi support</t>
  </si>
  <si>
    <t xml:space="preserve">No support </t>
  </si>
  <si>
    <t>Partial support with concerns</t>
  </si>
  <si>
    <t>Fully support</t>
  </si>
  <si>
    <t>Whakapapa - genealogical links</t>
  </si>
  <si>
    <t>No historical whakapapa</t>
  </si>
  <si>
    <t>Relationships have been form on agreements, some whakapapa links</t>
  </si>
  <si>
    <t>Direct whakapapa to same line descent</t>
  </si>
  <si>
    <t>Te mana o te wai - the life force of water</t>
  </si>
  <si>
    <t>Limited mana</t>
  </si>
  <si>
    <t xml:space="preserve">Mana </t>
  </si>
  <si>
    <t>Strong mana</t>
  </si>
  <si>
    <t>Enabling of Te Tiriti o Waitangi</t>
  </si>
  <si>
    <t>Mana motuhake - identity, self determination</t>
  </si>
  <si>
    <t xml:space="preserve">Do not identify </t>
  </si>
  <si>
    <t>Some identity</t>
  </si>
  <si>
    <t>Strong identity</t>
  </si>
  <si>
    <t>Mauri - life fore /peoples interaction with the wai</t>
  </si>
  <si>
    <t>No connection / impact</t>
  </si>
  <si>
    <t>Connection / impact</t>
  </si>
  <si>
    <t>Strongly connected</t>
  </si>
  <si>
    <t>Does it create an economic benefit to the community?</t>
  </si>
  <si>
    <t>Yes</t>
  </si>
  <si>
    <t>Accountability and performance monitoring is clear and meaningful (an effective working relationship and can show mechanisms to the community)</t>
  </si>
  <si>
    <t>Influence of strategic direction for district</t>
  </si>
  <si>
    <t>Low confidence</t>
  </si>
  <si>
    <t>Medium confidence</t>
  </si>
  <si>
    <t>High confidence</t>
  </si>
  <si>
    <t xml:space="preserve">Transparency and clarity </t>
  </si>
  <si>
    <t>Lots of tiers and complexity</t>
  </si>
  <si>
    <t>Reasonably easy to navigate</t>
  </si>
  <si>
    <t>Simple to access</t>
  </si>
  <si>
    <t>Alignment with other regional initiatives e.g. water resilience, water storage (treated and raw), Moana Statutory Board</t>
  </si>
  <si>
    <t>No alignment / competing priorities</t>
  </si>
  <si>
    <t>Some alignment</t>
  </si>
  <si>
    <t>High alignment / aligned priorities</t>
  </si>
  <si>
    <t>Future optionality</t>
  </si>
  <si>
    <t>Precludes</t>
  </si>
  <si>
    <t>Possible</t>
  </si>
  <si>
    <t>Encourages</t>
  </si>
  <si>
    <t>Supports meeting relevant regulatory quality standards - Yes/No</t>
  </si>
  <si>
    <t>Partial</t>
  </si>
  <si>
    <t xml:space="preserve">yes  </t>
  </si>
  <si>
    <t>Shows reaching Financial sustainability by 30 June 2028 - Yes/No</t>
  </si>
  <si>
    <t>Supports meeting drinking water quality standards - Yes/No</t>
  </si>
  <si>
    <t>Supports housing growth and urban development commitments made by Council - Yes/No</t>
  </si>
  <si>
    <t>Systems complexity and scale</t>
  </si>
  <si>
    <t>Option 2</t>
  </si>
  <si>
    <t>Option 3</t>
  </si>
  <si>
    <t>Option 4</t>
  </si>
  <si>
    <t>Option 5</t>
  </si>
  <si>
    <t>Option 6</t>
  </si>
  <si>
    <t>Status Quo</t>
  </si>
  <si>
    <t>The cells in yellow are input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</si>
</sst>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Lucida Sans"/>
      <family val="2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1"/>
      <color theme="1"/>
      <name val="Aptos Narrow"/>
      <family val="2"/>
    </font>
    <font>
      <sz val="14"/>
      <name val="Calibri"/>
      <family val="2"/>
      <scheme val="minor"/>
    </font>
    <font>
      <b/>
      <sz val="2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color rgb="FF242424"/>
      <name val="Aptos Narrow"/>
      <charset val="1"/>
    </font>
    <font>
      <sz val="11"/>
      <name val="Calibri"/>
      <family val="2"/>
      <scheme val="minor"/>
    </font>
    <font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indexed="64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 style="medium">
        <color indexed="64"/>
      </top>
      <bottom style="medium">
        <color rgb="FFFF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>
      <alignment vertical="top"/>
    </xf>
  </cellStyleXfs>
  <cellXfs count="165">
    <xf numFmtId="0" fontId="0" fillId="0" borderId="0" xfId="0"/>
    <xf numFmtId="0" fontId="2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14" fillId="5" borderId="0" xfId="0" applyFont="1" applyFill="1"/>
    <xf numFmtId="0" fontId="2" fillId="5" borderId="0" xfId="0" applyFont="1" applyFill="1" applyAlignment="1">
      <alignment horizontal="center"/>
    </xf>
    <xf numFmtId="2" fontId="2" fillId="5" borderId="0" xfId="0" applyNumberFormat="1" applyFont="1" applyFill="1" applyAlignment="1">
      <alignment horizontal="center"/>
    </xf>
    <xf numFmtId="0" fontId="12" fillId="0" borderId="10" xfId="0" applyFont="1" applyBorder="1"/>
    <xf numFmtId="0" fontId="12" fillId="0" borderId="2" xfId="0" applyFont="1" applyBorder="1" applyAlignment="1">
      <alignment wrapText="1"/>
    </xf>
    <xf numFmtId="0" fontId="12" fillId="0" borderId="9" xfId="0" applyFont="1" applyBorder="1"/>
    <xf numFmtId="0" fontId="12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2" fillId="0" borderId="1" xfId="0" applyFont="1" applyBorder="1"/>
    <xf numFmtId="0" fontId="9" fillId="0" borderId="0" xfId="0" applyFont="1" applyAlignment="1">
      <alignment vertical="center"/>
    </xf>
    <xf numFmtId="0" fontId="12" fillId="0" borderId="3" xfId="0" applyFont="1" applyBorder="1"/>
    <xf numFmtId="0" fontId="12" fillId="0" borderId="8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4" fillId="6" borderId="4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17" fillId="0" borderId="0" xfId="2" applyFont="1">
      <alignment vertical="top"/>
    </xf>
    <xf numFmtId="0" fontId="18" fillId="0" borderId="0" xfId="2" applyFont="1">
      <alignment vertical="top"/>
    </xf>
    <xf numFmtId="0" fontId="16" fillId="0" borderId="0" xfId="2" applyFont="1" applyAlignment="1">
      <alignment horizontal="center" vertical="top"/>
    </xf>
    <xf numFmtId="0" fontId="3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2" fillId="0" borderId="22" xfId="0" applyFont="1" applyBorder="1"/>
    <xf numFmtId="0" fontId="12" fillId="0" borderId="23" xfId="0" applyFont="1" applyBorder="1" applyAlignment="1">
      <alignment wrapText="1"/>
    </xf>
    <xf numFmtId="0" fontId="12" fillId="0" borderId="24" xfId="0" applyFont="1" applyBorder="1" applyAlignment="1">
      <alignment wrapText="1"/>
    </xf>
    <xf numFmtId="0" fontId="12" fillId="0" borderId="25" xfId="0" applyFont="1" applyBorder="1"/>
    <xf numFmtId="0" fontId="12" fillId="0" borderId="23" xfId="0" applyFont="1" applyBorder="1" applyAlignment="1">
      <alignment horizontal="center" wrapText="1"/>
    </xf>
    <xf numFmtId="2" fontId="12" fillId="0" borderId="2" xfId="0" applyNumberFormat="1" applyFont="1" applyBorder="1" applyAlignment="1">
      <alignment horizontal="center" wrapText="1"/>
    </xf>
    <xf numFmtId="2" fontId="12" fillId="0" borderId="0" xfId="0" applyNumberFormat="1" applyFont="1" applyAlignment="1">
      <alignment horizontal="center" wrapText="1"/>
    </xf>
    <xf numFmtId="2" fontId="12" fillId="0" borderId="23" xfId="0" applyNumberFormat="1" applyFont="1" applyBorder="1" applyAlignment="1">
      <alignment horizontal="center" wrapText="1"/>
    </xf>
    <xf numFmtId="9" fontId="13" fillId="4" borderId="30" xfId="1" applyFont="1" applyFill="1" applyBorder="1" applyAlignment="1">
      <alignment horizontal="center" wrapText="1"/>
    </xf>
    <xf numFmtId="9" fontId="13" fillId="4" borderId="32" xfId="1" applyFont="1" applyFill="1" applyBorder="1" applyAlignment="1">
      <alignment horizontal="center" wrapText="1"/>
    </xf>
    <xf numFmtId="9" fontId="13" fillId="4" borderId="36" xfId="1" applyFont="1" applyFill="1" applyBorder="1" applyAlignment="1">
      <alignment horizontal="center" wrapText="1"/>
    </xf>
    <xf numFmtId="9" fontId="13" fillId="4" borderId="37" xfId="1" applyFont="1" applyFill="1" applyBorder="1" applyAlignment="1">
      <alignment horizontal="center" wrapText="1"/>
    </xf>
    <xf numFmtId="0" fontId="19" fillId="2" borderId="38" xfId="2" applyFont="1" applyFill="1" applyBorder="1" applyAlignment="1">
      <alignment horizontal="center" vertical="center" wrapText="1"/>
    </xf>
    <xf numFmtId="0" fontId="19" fillId="2" borderId="38" xfId="2" applyFont="1" applyFill="1" applyBorder="1" applyAlignment="1">
      <alignment horizontal="center" vertical="top" wrapText="1"/>
    </xf>
    <xf numFmtId="0" fontId="19" fillId="2" borderId="39" xfId="2" applyFont="1" applyFill="1" applyBorder="1" applyAlignment="1">
      <alignment horizontal="center" vertical="top" wrapText="1"/>
    </xf>
    <xf numFmtId="9" fontId="17" fillId="0" borderId="19" xfId="2" applyNumberFormat="1" applyFont="1" applyBorder="1" applyAlignment="1">
      <alignment horizontal="center" vertical="center"/>
    </xf>
    <xf numFmtId="0" fontId="21" fillId="4" borderId="40" xfId="2" applyFont="1" applyFill="1" applyBorder="1">
      <alignment vertical="top"/>
    </xf>
    <xf numFmtId="0" fontId="21" fillId="4" borderId="41" xfId="2" applyFont="1" applyFill="1" applyBorder="1">
      <alignment vertical="top"/>
    </xf>
    <xf numFmtId="9" fontId="20" fillId="4" borderId="6" xfId="1" applyFont="1" applyFill="1" applyBorder="1" applyAlignment="1">
      <alignment horizontal="center" vertical="center" wrapText="1"/>
    </xf>
    <xf numFmtId="9" fontId="20" fillId="0" borderId="42" xfId="1" applyFont="1" applyBorder="1" applyAlignment="1">
      <alignment horizontal="center" vertical="center" wrapText="1"/>
    </xf>
    <xf numFmtId="0" fontId="17" fillId="0" borderId="43" xfId="2" applyFont="1" applyBorder="1">
      <alignment vertical="top"/>
    </xf>
    <xf numFmtId="9" fontId="20" fillId="4" borderId="0" xfId="1" applyFont="1" applyFill="1" applyBorder="1" applyAlignment="1">
      <alignment horizontal="center" vertical="center" wrapText="1"/>
    </xf>
    <xf numFmtId="0" fontId="12" fillId="0" borderId="0" xfId="0" applyFont="1"/>
    <xf numFmtId="0" fontId="0" fillId="0" borderId="44" xfId="0" applyBorder="1"/>
    <xf numFmtId="0" fontId="12" fillId="0" borderId="44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2" fillId="3" borderId="36" xfId="0" applyFont="1" applyFill="1" applyBorder="1" applyAlignment="1">
      <alignment horizontal="center"/>
    </xf>
    <xf numFmtId="9" fontId="2" fillId="11" borderId="26" xfId="1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center"/>
    </xf>
    <xf numFmtId="9" fontId="2" fillId="11" borderId="26" xfId="0" applyNumberFormat="1" applyFont="1" applyFill="1" applyBorder="1" applyAlignment="1">
      <alignment horizontal="center"/>
    </xf>
    <xf numFmtId="0" fontId="2" fillId="4" borderId="36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/>
    </xf>
    <xf numFmtId="9" fontId="2" fillId="3" borderId="26" xfId="1" applyFont="1" applyFill="1" applyBorder="1" applyAlignment="1">
      <alignment vertical="center" wrapText="1"/>
    </xf>
    <xf numFmtId="0" fontId="0" fillId="0" borderId="31" xfId="0" applyBorder="1" applyAlignment="1">
      <alignment vertical="top" wrapText="1"/>
    </xf>
    <xf numFmtId="9" fontId="2" fillId="3" borderId="33" xfId="1" applyFont="1" applyFill="1" applyBorder="1" applyAlignment="1">
      <alignment vertical="center" wrapText="1"/>
    </xf>
    <xf numFmtId="0" fontId="0" fillId="0" borderId="34" xfId="0" applyBorder="1" applyAlignment="1">
      <alignment vertical="top" wrapText="1"/>
    </xf>
    <xf numFmtId="0" fontId="2" fillId="3" borderId="31" xfId="0" applyFont="1" applyFill="1" applyBorder="1" applyAlignment="1">
      <alignment horizontal="center"/>
    </xf>
    <xf numFmtId="0" fontId="2" fillId="6" borderId="36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/>
    </xf>
    <xf numFmtId="0" fontId="2" fillId="4" borderId="36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9" fontId="2" fillId="6" borderId="26" xfId="1" applyFont="1" applyFill="1" applyBorder="1" applyAlignment="1">
      <alignment vertical="center" wrapText="1"/>
    </xf>
    <xf numFmtId="9" fontId="2" fillId="6" borderId="33" xfId="1" applyFont="1" applyFill="1" applyBorder="1" applyAlignment="1">
      <alignment vertical="center" wrapText="1"/>
    </xf>
    <xf numFmtId="0" fontId="2" fillId="6" borderId="30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6" borderId="31" xfId="0" applyFill="1" applyBorder="1" applyAlignment="1">
      <alignment horizontal="center" wrapText="1"/>
    </xf>
    <xf numFmtId="0" fontId="0" fillId="3" borderId="31" xfId="0" applyFill="1" applyBorder="1" applyAlignment="1">
      <alignment horizontal="center" wrapText="1"/>
    </xf>
    <xf numFmtId="0" fontId="0" fillId="3" borderId="31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46" xfId="0" applyBorder="1" applyAlignment="1">
      <alignment vertical="top" wrapText="1"/>
    </xf>
    <xf numFmtId="0" fontId="0" fillId="0" borderId="47" xfId="0" applyBorder="1" applyAlignment="1">
      <alignment vertical="top" wrapText="1"/>
    </xf>
    <xf numFmtId="0" fontId="2" fillId="4" borderId="48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9" fontId="17" fillId="0" borderId="20" xfId="2" applyNumberFormat="1" applyFont="1" applyBorder="1" applyAlignment="1">
      <alignment horizontal="center" vertical="center"/>
    </xf>
    <xf numFmtId="9" fontId="17" fillId="0" borderId="33" xfId="2" applyNumberFormat="1" applyFont="1" applyBorder="1" applyAlignment="1">
      <alignment horizontal="center" vertical="center"/>
    </xf>
    <xf numFmtId="9" fontId="17" fillId="0" borderId="30" xfId="2" applyNumberFormat="1" applyFont="1" applyBorder="1" applyAlignment="1">
      <alignment horizontal="center" vertical="center"/>
    </xf>
    <xf numFmtId="9" fontId="17" fillId="0" borderId="32" xfId="2" applyNumberFormat="1" applyFont="1" applyBorder="1" applyAlignment="1">
      <alignment horizontal="center" vertical="center"/>
    </xf>
    <xf numFmtId="0" fontId="22" fillId="0" borderId="51" xfId="2" applyFont="1" applyBorder="1" applyAlignment="1">
      <alignment horizontal="center" vertical="top"/>
    </xf>
    <xf numFmtId="0" fontId="22" fillId="0" borderId="52" xfId="2" applyFont="1" applyBorder="1" applyAlignment="1">
      <alignment horizontal="center" vertical="top"/>
    </xf>
    <xf numFmtId="0" fontId="22" fillId="0" borderId="53" xfId="2" applyFont="1" applyBorder="1" applyAlignment="1">
      <alignment horizontal="center" vertical="top"/>
    </xf>
    <xf numFmtId="0" fontId="22" fillId="0" borderId="54" xfId="2" applyFont="1" applyBorder="1" applyAlignment="1">
      <alignment horizontal="center" vertical="top"/>
    </xf>
    <xf numFmtId="9" fontId="17" fillId="0" borderId="1" xfId="2" applyNumberFormat="1" applyFont="1" applyBorder="1" applyAlignment="1">
      <alignment horizontal="center" vertical="center"/>
    </xf>
    <xf numFmtId="9" fontId="17" fillId="0" borderId="6" xfId="2" applyNumberFormat="1" applyFont="1" applyBorder="1" applyAlignment="1">
      <alignment horizontal="center" vertical="center"/>
    </xf>
    <xf numFmtId="9" fontId="17" fillId="0" borderId="26" xfId="2" applyNumberFormat="1" applyFont="1" applyBorder="1" applyAlignment="1">
      <alignment horizontal="center" vertical="center"/>
    </xf>
    <xf numFmtId="0" fontId="23" fillId="0" borderId="26" xfId="0" applyFont="1" applyBorder="1"/>
    <xf numFmtId="0" fontId="5" fillId="0" borderId="40" xfId="0" applyFont="1" applyBorder="1" applyAlignment="1">
      <alignment horizontal="center" vertical="center"/>
    </xf>
    <xf numFmtId="0" fontId="12" fillId="0" borderId="6" xfId="0" applyFont="1" applyBorder="1" applyAlignment="1">
      <alignment wrapText="1"/>
    </xf>
    <xf numFmtId="0" fontId="12" fillId="0" borderId="55" xfId="0" applyFont="1" applyBorder="1"/>
    <xf numFmtId="0" fontId="12" fillId="4" borderId="1" xfId="0" applyFont="1" applyFill="1" applyBorder="1" applyAlignment="1">
      <alignment wrapText="1"/>
    </xf>
    <xf numFmtId="9" fontId="18" fillId="0" borderId="1" xfId="2" applyNumberFormat="1" applyFont="1" applyBorder="1" applyAlignment="1">
      <alignment horizontal="center" vertical="center"/>
    </xf>
    <xf numFmtId="9" fontId="18" fillId="0" borderId="6" xfId="2" applyNumberFormat="1" applyFont="1" applyBorder="1" applyAlignment="1">
      <alignment horizontal="center" vertical="center"/>
    </xf>
    <xf numFmtId="9" fontId="18" fillId="0" borderId="26" xfId="2" applyNumberFormat="1" applyFont="1" applyBorder="1" applyAlignment="1">
      <alignment horizontal="center" vertical="center"/>
    </xf>
    <xf numFmtId="9" fontId="18" fillId="0" borderId="33" xfId="2" applyNumberFormat="1" applyFont="1" applyBorder="1" applyAlignment="1">
      <alignment horizontal="center" vertical="center"/>
    </xf>
    <xf numFmtId="9" fontId="20" fillId="4" borderId="56" xfId="1" applyFont="1" applyFill="1" applyBorder="1" applyAlignment="1">
      <alignment horizontal="center" vertical="center" wrapText="1"/>
    </xf>
    <xf numFmtId="9" fontId="0" fillId="0" borderId="46" xfId="0" applyNumberFormat="1" applyBorder="1" applyAlignment="1">
      <alignment horizontal="left" vertical="top" wrapText="1"/>
    </xf>
    <xf numFmtId="9" fontId="0" fillId="4" borderId="26" xfId="0" applyNumberFormat="1" applyFill="1" applyBorder="1"/>
    <xf numFmtId="9" fontId="13" fillId="12" borderId="30" xfId="1" applyFont="1" applyFill="1" applyBorder="1" applyAlignment="1">
      <alignment horizontal="center" wrapText="1"/>
    </xf>
    <xf numFmtId="9" fontId="13" fillId="12" borderId="37" xfId="1" applyFont="1" applyFill="1" applyBorder="1" applyAlignment="1">
      <alignment horizontal="center" wrapText="1"/>
    </xf>
    <xf numFmtId="0" fontId="21" fillId="4" borderId="57" xfId="2" applyFont="1" applyFill="1" applyBorder="1">
      <alignment vertical="top"/>
    </xf>
    <xf numFmtId="9" fontId="17" fillId="0" borderId="58" xfId="2" applyNumberFormat="1" applyFont="1" applyBorder="1" applyAlignment="1">
      <alignment horizontal="center" vertical="center"/>
    </xf>
    <xf numFmtId="9" fontId="17" fillId="0" borderId="59" xfId="2" applyNumberFormat="1" applyFont="1" applyBorder="1" applyAlignment="1">
      <alignment horizontal="center" vertical="center"/>
    </xf>
    <xf numFmtId="9" fontId="18" fillId="0" borderId="59" xfId="2" applyNumberFormat="1" applyFont="1" applyBorder="1" applyAlignment="1">
      <alignment horizontal="center" vertical="center"/>
    </xf>
    <xf numFmtId="0" fontId="22" fillId="0" borderId="60" xfId="2" applyFont="1" applyBorder="1" applyAlignment="1">
      <alignment horizontal="center" vertical="top"/>
    </xf>
    <xf numFmtId="9" fontId="17" fillId="0" borderId="61" xfId="2" applyNumberFormat="1" applyFont="1" applyBorder="1" applyAlignment="1">
      <alignment horizontal="center" vertical="center"/>
    </xf>
    <xf numFmtId="0" fontId="17" fillId="0" borderId="62" xfId="2" applyFont="1" applyBorder="1">
      <alignment vertical="top"/>
    </xf>
    <xf numFmtId="0" fontId="22" fillId="0" borderId="63" xfId="2" applyFont="1" applyBorder="1" applyAlignment="1">
      <alignment horizontal="center" vertical="top"/>
    </xf>
    <xf numFmtId="0" fontId="22" fillId="0" borderId="64" xfId="2" applyFont="1" applyBorder="1" applyAlignment="1">
      <alignment horizontal="center" vertical="top"/>
    </xf>
    <xf numFmtId="9" fontId="18" fillId="0" borderId="65" xfId="2" applyNumberFormat="1" applyFont="1" applyBorder="1" applyAlignment="1">
      <alignment horizontal="center" vertical="center"/>
    </xf>
    <xf numFmtId="9" fontId="18" fillId="0" borderId="64" xfId="2" applyNumberFormat="1" applyFont="1" applyBorder="1" applyAlignment="1">
      <alignment horizontal="center" vertical="center"/>
    </xf>
    <xf numFmtId="9" fontId="17" fillId="0" borderId="66" xfId="2" applyNumberFormat="1" applyFont="1" applyBorder="1" applyAlignment="1">
      <alignment horizontal="center" vertical="center"/>
    </xf>
    <xf numFmtId="9" fontId="17" fillId="0" borderId="63" xfId="2" applyNumberFormat="1" applyFont="1" applyBorder="1" applyAlignment="1">
      <alignment horizontal="center" vertical="center"/>
    </xf>
    <xf numFmtId="9" fontId="17" fillId="0" borderId="67" xfId="2" applyNumberFormat="1" applyFont="1" applyBorder="1" applyAlignment="1">
      <alignment horizontal="center" vertical="center"/>
    </xf>
    <xf numFmtId="9" fontId="17" fillId="0" borderId="64" xfId="2" applyNumberFormat="1" applyFont="1" applyBorder="1" applyAlignment="1">
      <alignment horizontal="center" vertical="center"/>
    </xf>
    <xf numFmtId="9" fontId="17" fillId="0" borderId="2" xfId="2" applyNumberFormat="1" applyFont="1" applyBorder="1" applyAlignment="1">
      <alignment horizontal="center" vertical="center"/>
    </xf>
    <xf numFmtId="0" fontId="21" fillId="4" borderId="63" xfId="2" applyFont="1" applyFill="1" applyBorder="1">
      <alignment vertical="top"/>
    </xf>
    <xf numFmtId="0" fontId="21" fillId="4" borderId="64" xfId="2" applyFont="1" applyFill="1" applyBorder="1">
      <alignment vertical="top"/>
    </xf>
    <xf numFmtId="0" fontId="18" fillId="4" borderId="0" xfId="2" applyFont="1" applyFill="1">
      <alignment vertical="top"/>
    </xf>
    <xf numFmtId="0" fontId="16" fillId="0" borderId="0" xfId="2" applyFont="1" applyAlignment="1">
      <alignment horizontal="center" vertical="top"/>
    </xf>
    <xf numFmtId="0" fontId="0" fillId="6" borderId="26" xfId="0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  <xf numFmtId="0" fontId="2" fillId="6" borderId="27" xfId="0" applyFont="1" applyFill="1" applyBorder="1" applyAlignment="1">
      <alignment horizontal="center" vertical="center"/>
    </xf>
    <xf numFmtId="0" fontId="2" fillId="10" borderId="14" xfId="0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10" fillId="10" borderId="14" xfId="0" applyFont="1" applyFill="1" applyBorder="1" applyAlignment="1">
      <alignment horizontal="center" vertical="center"/>
    </xf>
    <xf numFmtId="0" fontId="10" fillId="10" borderId="15" xfId="0" applyFont="1" applyFill="1" applyBorder="1" applyAlignment="1">
      <alignment horizontal="center" vertical="center"/>
    </xf>
  </cellXfs>
  <cellStyles count="3">
    <cellStyle name="Normal" xfId="0" builtinId="0"/>
    <cellStyle name="Normal_Sheet" xfId="2" xr:uid="{71C0224E-B53B-41C6-88E4-B15020D5B6B8}"/>
    <cellStyle name="Percent" xfId="1" builtinId="5"/>
  </cellStyles>
  <dxfs count="1">
    <dxf>
      <font>
        <color theme="1"/>
      </font>
      <fill>
        <patternFill patternType="solid">
          <bgColor rgb="FF92D050"/>
        </patternFill>
      </fill>
    </dxf>
  </dxfs>
  <tableStyles count="0" defaultTableStyle="TableStyleMedium2" defaultPivotStyle="PivotStyleLight16"/>
  <colors>
    <mruColors>
      <color rgb="FFDCC5ED"/>
      <color rgb="FFFFF2CC"/>
      <color rgb="FFD0CECE"/>
      <color rgb="FFFFCDCD"/>
      <color rgb="FFBED0C5"/>
      <color rgb="FFD8BC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obyn Wells- Principal Advisor, 3 Waters" id="{E5325F1B-44D3-46B8-9170-8A59C9DA87C2}" userId="S::robyn.wells@swdc.govt.nz::b25e5724-3dfd-4f1e-8a8f-d55334023b25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1" dT="2024-08-18T22:06:30.31" personId="{E5325F1B-44D3-46B8-9170-8A59C9DA87C2}" id="{AA62590C-F37B-4DE6-AEED-6DAEF2F17AAF}">
    <text>Require more analysis by each council to understand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8" dT="2024-10-01T23:02:42.41" personId="{E5325F1B-44D3-46B8-9170-8A59C9DA87C2}" id="{096243EE-3507-4264-9BA2-854DFAE84C61}">
    <text>Based on entity structure assumptions at this point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4" dT="2024-10-01T23:04:00.38" personId="{E5325F1B-44D3-46B8-9170-8A59C9DA87C2}" id="{00EBC505-50EC-4894-82F4-1958A88B7DF1}">
    <text>Could be restated to say would we be the Client of Choice?</text>
  </threadedComment>
  <threadedComment ref="B8" dT="2024-10-01T23:04:55.71" personId="{E5325F1B-44D3-46B8-9170-8A59C9DA87C2}" id="{A140B0FF-F694-44F0-A3E3-AD67ACB96779}">
    <text>Assuming what we currently know about the proposed entity structures</text>
  </threadedComment>
  <threadedComment ref="B12" dT="2024-10-01T23:06:11.62" personId="{E5325F1B-44D3-46B8-9170-8A59C9DA87C2}" id="{7A99CC20-D830-49FB-9A2C-BE0CA85D1996}">
    <text>This is subjective based on assumed size and complexity of respective organisations</text>
  </threadedComment>
  <threadedComment ref="B14" dT="2024-10-01T23:07:25.12" personId="{E5325F1B-44D3-46B8-9170-8A59C9DA87C2}" id="{765564A9-5BC6-4422-8D2B-FD6455910C3D}">
    <text>To be replaced with a section on Implementation Feasibility and Complexity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B3" dT="2024-10-01T23:09:11.99" personId="{E5325F1B-44D3-46B8-9170-8A59C9DA87C2}" id="{D0CACAFF-A07E-4211-89E8-1E93EFFA34D4}">
    <text>All Iwi criteria were created by Iwi and ranked by Iwi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B5" dT="2024-10-01T23:08:43.79" personId="{E5325F1B-44D3-46B8-9170-8A59C9DA87C2}" id="{A280D101-DB96-4381-80A1-A630AFA5D111}">
    <text>Based on assumption of size and complexity of the entity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B3" dT="2024-10-01T23:08:09.57" personId="{E5325F1B-44D3-46B8-9170-8A59C9DA87C2}" id="{730CE850-F4D0-43C0-AD0B-5C98628311E1}">
    <text>Considered these could be yes / no answers rather than partially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5.xml"/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6.xml"/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04B97-824B-4322-8791-CCFA7083F6A0}">
  <sheetPr>
    <tabColor theme="4" tint="0.79998168889431442"/>
  </sheetPr>
  <dimension ref="A1:AS38"/>
  <sheetViews>
    <sheetView topLeftCell="A2" zoomScale="120" zoomScaleNormal="120" workbookViewId="0">
      <pane xSplit="1" ySplit="4" topLeftCell="B6" activePane="bottomRight" state="frozen"/>
      <selection pane="topRight" activeCell="B2" sqref="B2"/>
      <selection pane="bottomLeft" activeCell="A6" sqref="A6"/>
      <selection pane="bottomRight" activeCell="J28" sqref="J28"/>
    </sheetView>
  </sheetViews>
  <sheetFormatPr defaultColWidth="9.140625" defaultRowHeight="12" customHeight="1" x14ac:dyDescent="0.25"/>
  <cols>
    <col min="1" max="1" width="30.42578125" style="24" bestFit="1" customWidth="1"/>
    <col min="2" max="2" width="16.85546875" style="23" customWidth="1"/>
    <col min="3" max="3" width="15.5703125" style="23" customWidth="1"/>
    <col min="4" max="5" width="17.7109375" style="23" customWidth="1"/>
    <col min="6" max="7" width="17.5703125" style="23" customWidth="1"/>
    <col min="8" max="24" width="17.85546875" style="23" customWidth="1"/>
    <col min="25" max="25" width="10.42578125" style="23" customWidth="1"/>
    <col min="26" max="26" width="9.42578125" style="23" customWidth="1"/>
    <col min="27" max="27" width="10.5703125" style="23" customWidth="1"/>
    <col min="28" max="28" width="10" style="23" customWidth="1"/>
    <col min="29" max="29" width="9.7109375" style="23" customWidth="1"/>
    <col min="30" max="45" width="5" style="23" hidden="1" customWidth="1"/>
    <col min="46" max="257" width="9.140625" style="23"/>
    <col min="258" max="258" width="29.140625" style="23" customWidth="1"/>
    <col min="259" max="259" width="9.140625" style="23"/>
    <col min="260" max="260" width="10.7109375" style="23" customWidth="1"/>
    <col min="261" max="280" width="17.85546875" style="23" customWidth="1"/>
    <col min="281" max="281" width="3.42578125" style="23" customWidth="1"/>
    <col min="282" max="301" width="5" style="23" customWidth="1"/>
    <col min="302" max="513" width="9.140625" style="23"/>
    <col min="514" max="514" width="29.140625" style="23" customWidth="1"/>
    <col min="515" max="515" width="9.140625" style="23"/>
    <col min="516" max="516" width="10.7109375" style="23" customWidth="1"/>
    <col min="517" max="536" width="17.85546875" style="23" customWidth="1"/>
    <col min="537" max="537" width="3.42578125" style="23" customWidth="1"/>
    <col min="538" max="557" width="5" style="23" customWidth="1"/>
    <col min="558" max="769" width="9.140625" style="23"/>
    <col min="770" max="770" width="29.140625" style="23" customWidth="1"/>
    <col min="771" max="771" width="9.140625" style="23"/>
    <col min="772" max="772" width="10.7109375" style="23" customWidth="1"/>
    <col min="773" max="792" width="17.85546875" style="23" customWidth="1"/>
    <col min="793" max="793" width="3.42578125" style="23" customWidth="1"/>
    <col min="794" max="813" width="5" style="23" customWidth="1"/>
    <col min="814" max="1025" width="9.140625" style="23"/>
    <col min="1026" max="1026" width="29.140625" style="23" customWidth="1"/>
    <col min="1027" max="1027" width="9.140625" style="23"/>
    <col min="1028" max="1028" width="10.7109375" style="23" customWidth="1"/>
    <col min="1029" max="1048" width="17.85546875" style="23" customWidth="1"/>
    <col min="1049" max="1049" width="3.42578125" style="23" customWidth="1"/>
    <col min="1050" max="1069" width="5" style="23" customWidth="1"/>
    <col min="1070" max="1281" width="9.140625" style="23"/>
    <col min="1282" max="1282" width="29.140625" style="23" customWidth="1"/>
    <col min="1283" max="1283" width="9.140625" style="23"/>
    <col min="1284" max="1284" width="10.7109375" style="23" customWidth="1"/>
    <col min="1285" max="1304" width="17.85546875" style="23" customWidth="1"/>
    <col min="1305" max="1305" width="3.42578125" style="23" customWidth="1"/>
    <col min="1306" max="1325" width="5" style="23" customWidth="1"/>
    <col min="1326" max="1537" width="9.140625" style="23"/>
    <col min="1538" max="1538" width="29.140625" style="23" customWidth="1"/>
    <col min="1539" max="1539" width="9.140625" style="23"/>
    <col min="1540" max="1540" width="10.7109375" style="23" customWidth="1"/>
    <col min="1541" max="1560" width="17.85546875" style="23" customWidth="1"/>
    <col min="1561" max="1561" width="3.42578125" style="23" customWidth="1"/>
    <col min="1562" max="1581" width="5" style="23" customWidth="1"/>
    <col min="1582" max="1793" width="9.140625" style="23"/>
    <col min="1794" max="1794" width="29.140625" style="23" customWidth="1"/>
    <col min="1795" max="1795" width="9.140625" style="23"/>
    <col min="1796" max="1796" width="10.7109375" style="23" customWidth="1"/>
    <col min="1797" max="1816" width="17.85546875" style="23" customWidth="1"/>
    <col min="1817" max="1817" width="3.42578125" style="23" customWidth="1"/>
    <col min="1818" max="1837" width="5" style="23" customWidth="1"/>
    <col min="1838" max="2049" width="9.140625" style="23"/>
    <col min="2050" max="2050" width="29.140625" style="23" customWidth="1"/>
    <col min="2051" max="2051" width="9.140625" style="23"/>
    <col min="2052" max="2052" width="10.7109375" style="23" customWidth="1"/>
    <col min="2053" max="2072" width="17.85546875" style="23" customWidth="1"/>
    <col min="2073" max="2073" width="3.42578125" style="23" customWidth="1"/>
    <col min="2074" max="2093" width="5" style="23" customWidth="1"/>
    <col min="2094" max="2305" width="9.140625" style="23"/>
    <col min="2306" max="2306" width="29.140625" style="23" customWidth="1"/>
    <col min="2307" max="2307" width="9.140625" style="23"/>
    <col min="2308" max="2308" width="10.7109375" style="23" customWidth="1"/>
    <col min="2309" max="2328" width="17.85546875" style="23" customWidth="1"/>
    <col min="2329" max="2329" width="3.42578125" style="23" customWidth="1"/>
    <col min="2330" max="2349" width="5" style="23" customWidth="1"/>
    <col min="2350" max="2561" width="9.140625" style="23"/>
    <col min="2562" max="2562" width="29.140625" style="23" customWidth="1"/>
    <col min="2563" max="2563" width="9.140625" style="23"/>
    <col min="2564" max="2564" width="10.7109375" style="23" customWidth="1"/>
    <col min="2565" max="2584" width="17.85546875" style="23" customWidth="1"/>
    <col min="2585" max="2585" width="3.42578125" style="23" customWidth="1"/>
    <col min="2586" max="2605" width="5" style="23" customWidth="1"/>
    <col min="2606" max="2817" width="9.140625" style="23"/>
    <col min="2818" max="2818" width="29.140625" style="23" customWidth="1"/>
    <col min="2819" max="2819" width="9.140625" style="23"/>
    <col min="2820" max="2820" width="10.7109375" style="23" customWidth="1"/>
    <col min="2821" max="2840" width="17.85546875" style="23" customWidth="1"/>
    <col min="2841" max="2841" width="3.42578125" style="23" customWidth="1"/>
    <col min="2842" max="2861" width="5" style="23" customWidth="1"/>
    <col min="2862" max="3073" width="9.140625" style="23"/>
    <col min="3074" max="3074" width="29.140625" style="23" customWidth="1"/>
    <col min="3075" max="3075" width="9.140625" style="23"/>
    <col min="3076" max="3076" width="10.7109375" style="23" customWidth="1"/>
    <col min="3077" max="3096" width="17.85546875" style="23" customWidth="1"/>
    <col min="3097" max="3097" width="3.42578125" style="23" customWidth="1"/>
    <col min="3098" max="3117" width="5" style="23" customWidth="1"/>
    <col min="3118" max="3329" width="9.140625" style="23"/>
    <col min="3330" max="3330" width="29.140625" style="23" customWidth="1"/>
    <col min="3331" max="3331" width="9.140625" style="23"/>
    <col min="3332" max="3332" width="10.7109375" style="23" customWidth="1"/>
    <col min="3333" max="3352" width="17.85546875" style="23" customWidth="1"/>
    <col min="3353" max="3353" width="3.42578125" style="23" customWidth="1"/>
    <col min="3354" max="3373" width="5" style="23" customWidth="1"/>
    <col min="3374" max="3585" width="9.140625" style="23"/>
    <col min="3586" max="3586" width="29.140625" style="23" customWidth="1"/>
    <col min="3587" max="3587" width="9.140625" style="23"/>
    <col min="3588" max="3588" width="10.7109375" style="23" customWidth="1"/>
    <col min="3589" max="3608" width="17.85546875" style="23" customWidth="1"/>
    <col min="3609" max="3609" width="3.42578125" style="23" customWidth="1"/>
    <col min="3610" max="3629" width="5" style="23" customWidth="1"/>
    <col min="3630" max="3841" width="9.140625" style="23"/>
    <col min="3842" max="3842" width="29.140625" style="23" customWidth="1"/>
    <col min="3843" max="3843" width="9.140625" style="23"/>
    <col min="3844" max="3844" width="10.7109375" style="23" customWidth="1"/>
    <col min="3845" max="3864" width="17.85546875" style="23" customWidth="1"/>
    <col min="3865" max="3865" width="3.42578125" style="23" customWidth="1"/>
    <col min="3866" max="3885" width="5" style="23" customWidth="1"/>
    <col min="3886" max="4097" width="9.140625" style="23"/>
    <col min="4098" max="4098" width="29.140625" style="23" customWidth="1"/>
    <col min="4099" max="4099" width="9.140625" style="23"/>
    <col min="4100" max="4100" width="10.7109375" style="23" customWidth="1"/>
    <col min="4101" max="4120" width="17.85546875" style="23" customWidth="1"/>
    <col min="4121" max="4121" width="3.42578125" style="23" customWidth="1"/>
    <col min="4122" max="4141" width="5" style="23" customWidth="1"/>
    <col min="4142" max="4353" width="9.140625" style="23"/>
    <col min="4354" max="4354" width="29.140625" style="23" customWidth="1"/>
    <col min="4355" max="4355" width="9.140625" style="23"/>
    <col min="4356" max="4356" width="10.7109375" style="23" customWidth="1"/>
    <col min="4357" max="4376" width="17.85546875" style="23" customWidth="1"/>
    <col min="4377" max="4377" width="3.42578125" style="23" customWidth="1"/>
    <col min="4378" max="4397" width="5" style="23" customWidth="1"/>
    <col min="4398" max="4609" width="9.140625" style="23"/>
    <col min="4610" max="4610" width="29.140625" style="23" customWidth="1"/>
    <col min="4611" max="4611" width="9.140625" style="23"/>
    <col min="4612" max="4612" width="10.7109375" style="23" customWidth="1"/>
    <col min="4613" max="4632" width="17.85546875" style="23" customWidth="1"/>
    <col min="4633" max="4633" width="3.42578125" style="23" customWidth="1"/>
    <col min="4634" max="4653" width="5" style="23" customWidth="1"/>
    <col min="4654" max="4865" width="9.140625" style="23"/>
    <col min="4866" max="4866" width="29.140625" style="23" customWidth="1"/>
    <col min="4867" max="4867" width="9.140625" style="23"/>
    <col min="4868" max="4868" width="10.7109375" style="23" customWidth="1"/>
    <col min="4869" max="4888" width="17.85546875" style="23" customWidth="1"/>
    <col min="4889" max="4889" width="3.42578125" style="23" customWidth="1"/>
    <col min="4890" max="4909" width="5" style="23" customWidth="1"/>
    <col min="4910" max="5121" width="9.140625" style="23"/>
    <col min="5122" max="5122" width="29.140625" style="23" customWidth="1"/>
    <col min="5123" max="5123" width="9.140625" style="23"/>
    <col min="5124" max="5124" width="10.7109375" style="23" customWidth="1"/>
    <col min="5125" max="5144" width="17.85546875" style="23" customWidth="1"/>
    <col min="5145" max="5145" width="3.42578125" style="23" customWidth="1"/>
    <col min="5146" max="5165" width="5" style="23" customWidth="1"/>
    <col min="5166" max="5377" width="9.140625" style="23"/>
    <col min="5378" max="5378" width="29.140625" style="23" customWidth="1"/>
    <col min="5379" max="5379" width="9.140625" style="23"/>
    <col min="5380" max="5380" width="10.7109375" style="23" customWidth="1"/>
    <col min="5381" max="5400" width="17.85546875" style="23" customWidth="1"/>
    <col min="5401" max="5401" width="3.42578125" style="23" customWidth="1"/>
    <col min="5402" max="5421" width="5" style="23" customWidth="1"/>
    <col min="5422" max="5633" width="9.140625" style="23"/>
    <col min="5634" max="5634" width="29.140625" style="23" customWidth="1"/>
    <col min="5635" max="5635" width="9.140625" style="23"/>
    <col min="5636" max="5636" width="10.7109375" style="23" customWidth="1"/>
    <col min="5637" max="5656" width="17.85546875" style="23" customWidth="1"/>
    <col min="5657" max="5657" width="3.42578125" style="23" customWidth="1"/>
    <col min="5658" max="5677" width="5" style="23" customWidth="1"/>
    <col min="5678" max="5889" width="9.140625" style="23"/>
    <col min="5890" max="5890" width="29.140625" style="23" customWidth="1"/>
    <col min="5891" max="5891" width="9.140625" style="23"/>
    <col min="5892" max="5892" width="10.7109375" style="23" customWidth="1"/>
    <col min="5893" max="5912" width="17.85546875" style="23" customWidth="1"/>
    <col min="5913" max="5913" width="3.42578125" style="23" customWidth="1"/>
    <col min="5914" max="5933" width="5" style="23" customWidth="1"/>
    <col min="5934" max="6145" width="9.140625" style="23"/>
    <col min="6146" max="6146" width="29.140625" style="23" customWidth="1"/>
    <col min="6147" max="6147" width="9.140625" style="23"/>
    <col min="6148" max="6148" width="10.7109375" style="23" customWidth="1"/>
    <col min="6149" max="6168" width="17.85546875" style="23" customWidth="1"/>
    <col min="6169" max="6169" width="3.42578125" style="23" customWidth="1"/>
    <col min="6170" max="6189" width="5" style="23" customWidth="1"/>
    <col min="6190" max="6401" width="9.140625" style="23"/>
    <col min="6402" max="6402" width="29.140625" style="23" customWidth="1"/>
    <col min="6403" max="6403" width="9.140625" style="23"/>
    <col min="6404" max="6404" width="10.7109375" style="23" customWidth="1"/>
    <col min="6405" max="6424" width="17.85546875" style="23" customWidth="1"/>
    <col min="6425" max="6425" width="3.42578125" style="23" customWidth="1"/>
    <col min="6426" max="6445" width="5" style="23" customWidth="1"/>
    <col min="6446" max="6657" width="9.140625" style="23"/>
    <col min="6658" max="6658" width="29.140625" style="23" customWidth="1"/>
    <col min="6659" max="6659" width="9.140625" style="23"/>
    <col min="6660" max="6660" width="10.7109375" style="23" customWidth="1"/>
    <col min="6661" max="6680" width="17.85546875" style="23" customWidth="1"/>
    <col min="6681" max="6681" width="3.42578125" style="23" customWidth="1"/>
    <col min="6682" max="6701" width="5" style="23" customWidth="1"/>
    <col min="6702" max="6913" width="9.140625" style="23"/>
    <col min="6914" max="6914" width="29.140625" style="23" customWidth="1"/>
    <col min="6915" max="6915" width="9.140625" style="23"/>
    <col min="6916" max="6916" width="10.7109375" style="23" customWidth="1"/>
    <col min="6917" max="6936" width="17.85546875" style="23" customWidth="1"/>
    <col min="6937" max="6937" width="3.42578125" style="23" customWidth="1"/>
    <col min="6938" max="6957" width="5" style="23" customWidth="1"/>
    <col min="6958" max="7169" width="9.140625" style="23"/>
    <col min="7170" max="7170" width="29.140625" style="23" customWidth="1"/>
    <col min="7171" max="7171" width="9.140625" style="23"/>
    <col min="7172" max="7172" width="10.7109375" style="23" customWidth="1"/>
    <col min="7173" max="7192" width="17.85546875" style="23" customWidth="1"/>
    <col min="7193" max="7193" width="3.42578125" style="23" customWidth="1"/>
    <col min="7194" max="7213" width="5" style="23" customWidth="1"/>
    <col min="7214" max="7425" width="9.140625" style="23"/>
    <col min="7426" max="7426" width="29.140625" style="23" customWidth="1"/>
    <col min="7427" max="7427" width="9.140625" style="23"/>
    <col min="7428" max="7428" width="10.7109375" style="23" customWidth="1"/>
    <col min="7429" max="7448" width="17.85546875" style="23" customWidth="1"/>
    <col min="7449" max="7449" width="3.42578125" style="23" customWidth="1"/>
    <col min="7450" max="7469" width="5" style="23" customWidth="1"/>
    <col min="7470" max="7681" width="9.140625" style="23"/>
    <col min="7682" max="7682" width="29.140625" style="23" customWidth="1"/>
    <col min="7683" max="7683" width="9.140625" style="23"/>
    <col min="7684" max="7684" width="10.7109375" style="23" customWidth="1"/>
    <col min="7685" max="7704" width="17.85546875" style="23" customWidth="1"/>
    <col min="7705" max="7705" width="3.42578125" style="23" customWidth="1"/>
    <col min="7706" max="7725" width="5" style="23" customWidth="1"/>
    <col min="7726" max="7937" width="9.140625" style="23"/>
    <col min="7938" max="7938" width="29.140625" style="23" customWidth="1"/>
    <col min="7939" max="7939" width="9.140625" style="23"/>
    <col min="7940" max="7940" width="10.7109375" style="23" customWidth="1"/>
    <col min="7941" max="7960" width="17.85546875" style="23" customWidth="1"/>
    <col min="7961" max="7961" width="3.42578125" style="23" customWidth="1"/>
    <col min="7962" max="7981" width="5" style="23" customWidth="1"/>
    <col min="7982" max="8193" width="9.140625" style="23"/>
    <col min="8194" max="8194" width="29.140625" style="23" customWidth="1"/>
    <col min="8195" max="8195" width="9.140625" style="23"/>
    <col min="8196" max="8196" width="10.7109375" style="23" customWidth="1"/>
    <col min="8197" max="8216" width="17.85546875" style="23" customWidth="1"/>
    <col min="8217" max="8217" width="3.42578125" style="23" customWidth="1"/>
    <col min="8218" max="8237" width="5" style="23" customWidth="1"/>
    <col min="8238" max="8449" width="9.140625" style="23"/>
    <col min="8450" max="8450" width="29.140625" style="23" customWidth="1"/>
    <col min="8451" max="8451" width="9.140625" style="23"/>
    <col min="8452" max="8452" width="10.7109375" style="23" customWidth="1"/>
    <col min="8453" max="8472" width="17.85546875" style="23" customWidth="1"/>
    <col min="8473" max="8473" width="3.42578125" style="23" customWidth="1"/>
    <col min="8474" max="8493" width="5" style="23" customWidth="1"/>
    <col min="8494" max="8705" width="9.140625" style="23"/>
    <col min="8706" max="8706" width="29.140625" style="23" customWidth="1"/>
    <col min="8707" max="8707" width="9.140625" style="23"/>
    <col min="8708" max="8708" width="10.7109375" style="23" customWidth="1"/>
    <col min="8709" max="8728" width="17.85546875" style="23" customWidth="1"/>
    <col min="8729" max="8729" width="3.42578125" style="23" customWidth="1"/>
    <col min="8730" max="8749" width="5" style="23" customWidth="1"/>
    <col min="8750" max="8961" width="9.140625" style="23"/>
    <col min="8962" max="8962" width="29.140625" style="23" customWidth="1"/>
    <col min="8963" max="8963" width="9.140625" style="23"/>
    <col min="8964" max="8964" width="10.7109375" style="23" customWidth="1"/>
    <col min="8965" max="8984" width="17.85546875" style="23" customWidth="1"/>
    <col min="8985" max="8985" width="3.42578125" style="23" customWidth="1"/>
    <col min="8986" max="9005" width="5" style="23" customWidth="1"/>
    <col min="9006" max="9217" width="9.140625" style="23"/>
    <col min="9218" max="9218" width="29.140625" style="23" customWidth="1"/>
    <col min="9219" max="9219" width="9.140625" style="23"/>
    <col min="9220" max="9220" width="10.7109375" style="23" customWidth="1"/>
    <col min="9221" max="9240" width="17.85546875" style="23" customWidth="1"/>
    <col min="9241" max="9241" width="3.42578125" style="23" customWidth="1"/>
    <col min="9242" max="9261" width="5" style="23" customWidth="1"/>
    <col min="9262" max="9473" width="9.140625" style="23"/>
    <col min="9474" max="9474" width="29.140625" style="23" customWidth="1"/>
    <col min="9475" max="9475" width="9.140625" style="23"/>
    <col min="9476" max="9476" width="10.7109375" style="23" customWidth="1"/>
    <col min="9477" max="9496" width="17.85546875" style="23" customWidth="1"/>
    <col min="9497" max="9497" width="3.42578125" style="23" customWidth="1"/>
    <col min="9498" max="9517" width="5" style="23" customWidth="1"/>
    <col min="9518" max="9729" width="9.140625" style="23"/>
    <col min="9730" max="9730" width="29.140625" style="23" customWidth="1"/>
    <col min="9731" max="9731" width="9.140625" style="23"/>
    <col min="9732" max="9732" width="10.7109375" style="23" customWidth="1"/>
    <col min="9733" max="9752" width="17.85546875" style="23" customWidth="1"/>
    <col min="9753" max="9753" width="3.42578125" style="23" customWidth="1"/>
    <col min="9754" max="9773" width="5" style="23" customWidth="1"/>
    <col min="9774" max="9985" width="9.140625" style="23"/>
    <col min="9986" max="9986" width="29.140625" style="23" customWidth="1"/>
    <col min="9987" max="9987" width="9.140625" style="23"/>
    <col min="9988" max="9988" width="10.7109375" style="23" customWidth="1"/>
    <col min="9989" max="10008" width="17.85546875" style="23" customWidth="1"/>
    <col min="10009" max="10009" width="3.42578125" style="23" customWidth="1"/>
    <col min="10010" max="10029" width="5" style="23" customWidth="1"/>
    <col min="10030" max="10241" width="9.140625" style="23"/>
    <col min="10242" max="10242" width="29.140625" style="23" customWidth="1"/>
    <col min="10243" max="10243" width="9.140625" style="23"/>
    <col min="10244" max="10244" width="10.7109375" style="23" customWidth="1"/>
    <col min="10245" max="10264" width="17.85546875" style="23" customWidth="1"/>
    <col min="10265" max="10265" width="3.42578125" style="23" customWidth="1"/>
    <col min="10266" max="10285" width="5" style="23" customWidth="1"/>
    <col min="10286" max="10497" width="9.140625" style="23"/>
    <col min="10498" max="10498" width="29.140625" style="23" customWidth="1"/>
    <col min="10499" max="10499" width="9.140625" style="23"/>
    <col min="10500" max="10500" width="10.7109375" style="23" customWidth="1"/>
    <col min="10501" max="10520" width="17.85546875" style="23" customWidth="1"/>
    <col min="10521" max="10521" width="3.42578125" style="23" customWidth="1"/>
    <col min="10522" max="10541" width="5" style="23" customWidth="1"/>
    <col min="10542" max="10753" width="9.140625" style="23"/>
    <col min="10754" max="10754" width="29.140625" style="23" customWidth="1"/>
    <col min="10755" max="10755" width="9.140625" style="23"/>
    <col min="10756" max="10756" width="10.7109375" style="23" customWidth="1"/>
    <col min="10757" max="10776" width="17.85546875" style="23" customWidth="1"/>
    <col min="10777" max="10777" width="3.42578125" style="23" customWidth="1"/>
    <col min="10778" max="10797" width="5" style="23" customWidth="1"/>
    <col min="10798" max="11009" width="9.140625" style="23"/>
    <col min="11010" max="11010" width="29.140625" style="23" customWidth="1"/>
    <col min="11011" max="11011" width="9.140625" style="23"/>
    <col min="11012" max="11012" width="10.7109375" style="23" customWidth="1"/>
    <col min="11013" max="11032" width="17.85546875" style="23" customWidth="1"/>
    <col min="11033" max="11033" width="3.42578125" style="23" customWidth="1"/>
    <col min="11034" max="11053" width="5" style="23" customWidth="1"/>
    <col min="11054" max="11265" width="9.140625" style="23"/>
    <col min="11266" max="11266" width="29.140625" style="23" customWidth="1"/>
    <col min="11267" max="11267" width="9.140625" style="23"/>
    <col min="11268" max="11268" width="10.7109375" style="23" customWidth="1"/>
    <col min="11269" max="11288" width="17.85546875" style="23" customWidth="1"/>
    <col min="11289" max="11289" width="3.42578125" style="23" customWidth="1"/>
    <col min="11290" max="11309" width="5" style="23" customWidth="1"/>
    <col min="11310" max="11521" width="9.140625" style="23"/>
    <col min="11522" max="11522" width="29.140625" style="23" customWidth="1"/>
    <col min="11523" max="11523" width="9.140625" style="23"/>
    <col min="11524" max="11524" width="10.7109375" style="23" customWidth="1"/>
    <col min="11525" max="11544" width="17.85546875" style="23" customWidth="1"/>
    <col min="11545" max="11545" width="3.42578125" style="23" customWidth="1"/>
    <col min="11546" max="11565" width="5" style="23" customWidth="1"/>
    <col min="11566" max="11777" width="9.140625" style="23"/>
    <col min="11778" max="11778" width="29.140625" style="23" customWidth="1"/>
    <col min="11779" max="11779" width="9.140625" style="23"/>
    <col min="11780" max="11780" width="10.7109375" style="23" customWidth="1"/>
    <col min="11781" max="11800" width="17.85546875" style="23" customWidth="1"/>
    <col min="11801" max="11801" width="3.42578125" style="23" customWidth="1"/>
    <col min="11802" max="11821" width="5" style="23" customWidth="1"/>
    <col min="11822" max="12033" width="9.140625" style="23"/>
    <col min="12034" max="12034" width="29.140625" style="23" customWidth="1"/>
    <col min="12035" max="12035" width="9.140625" style="23"/>
    <col min="12036" max="12036" width="10.7109375" style="23" customWidth="1"/>
    <col min="12037" max="12056" width="17.85546875" style="23" customWidth="1"/>
    <col min="12057" max="12057" width="3.42578125" style="23" customWidth="1"/>
    <col min="12058" max="12077" width="5" style="23" customWidth="1"/>
    <col min="12078" max="12289" width="9.140625" style="23"/>
    <col min="12290" max="12290" width="29.140625" style="23" customWidth="1"/>
    <col min="12291" max="12291" width="9.140625" style="23"/>
    <col min="12292" max="12292" width="10.7109375" style="23" customWidth="1"/>
    <col min="12293" max="12312" width="17.85546875" style="23" customWidth="1"/>
    <col min="12313" max="12313" width="3.42578125" style="23" customWidth="1"/>
    <col min="12314" max="12333" width="5" style="23" customWidth="1"/>
    <col min="12334" max="12545" width="9.140625" style="23"/>
    <col min="12546" max="12546" width="29.140625" style="23" customWidth="1"/>
    <col min="12547" max="12547" width="9.140625" style="23"/>
    <col min="12548" max="12548" width="10.7109375" style="23" customWidth="1"/>
    <col min="12549" max="12568" width="17.85546875" style="23" customWidth="1"/>
    <col min="12569" max="12569" width="3.42578125" style="23" customWidth="1"/>
    <col min="12570" max="12589" width="5" style="23" customWidth="1"/>
    <col min="12590" max="12801" width="9.140625" style="23"/>
    <col min="12802" max="12802" width="29.140625" style="23" customWidth="1"/>
    <col min="12803" max="12803" width="9.140625" style="23"/>
    <col min="12804" max="12804" width="10.7109375" style="23" customWidth="1"/>
    <col min="12805" max="12824" width="17.85546875" style="23" customWidth="1"/>
    <col min="12825" max="12825" width="3.42578125" style="23" customWidth="1"/>
    <col min="12826" max="12845" width="5" style="23" customWidth="1"/>
    <col min="12846" max="13057" width="9.140625" style="23"/>
    <col min="13058" max="13058" width="29.140625" style="23" customWidth="1"/>
    <col min="13059" max="13059" width="9.140625" style="23"/>
    <col min="13060" max="13060" width="10.7109375" style="23" customWidth="1"/>
    <col min="13061" max="13080" width="17.85546875" style="23" customWidth="1"/>
    <col min="13081" max="13081" width="3.42578125" style="23" customWidth="1"/>
    <col min="13082" max="13101" width="5" style="23" customWidth="1"/>
    <col min="13102" max="13313" width="9.140625" style="23"/>
    <col min="13314" max="13314" width="29.140625" style="23" customWidth="1"/>
    <col min="13315" max="13315" width="9.140625" style="23"/>
    <col min="13316" max="13316" width="10.7109375" style="23" customWidth="1"/>
    <col min="13317" max="13336" width="17.85546875" style="23" customWidth="1"/>
    <col min="13337" max="13337" width="3.42578125" style="23" customWidth="1"/>
    <col min="13338" max="13357" width="5" style="23" customWidth="1"/>
    <col min="13358" max="13569" width="9.140625" style="23"/>
    <col min="13570" max="13570" width="29.140625" style="23" customWidth="1"/>
    <col min="13571" max="13571" width="9.140625" style="23"/>
    <col min="13572" max="13572" width="10.7109375" style="23" customWidth="1"/>
    <col min="13573" max="13592" width="17.85546875" style="23" customWidth="1"/>
    <col min="13593" max="13593" width="3.42578125" style="23" customWidth="1"/>
    <col min="13594" max="13613" width="5" style="23" customWidth="1"/>
    <col min="13614" max="13825" width="9.140625" style="23"/>
    <col min="13826" max="13826" width="29.140625" style="23" customWidth="1"/>
    <col min="13827" max="13827" width="9.140625" style="23"/>
    <col min="13828" max="13828" width="10.7109375" style="23" customWidth="1"/>
    <col min="13829" max="13848" width="17.85546875" style="23" customWidth="1"/>
    <col min="13849" max="13849" width="3.42578125" style="23" customWidth="1"/>
    <col min="13850" max="13869" width="5" style="23" customWidth="1"/>
    <col min="13870" max="14081" width="9.140625" style="23"/>
    <col min="14082" max="14082" width="29.140625" style="23" customWidth="1"/>
    <col min="14083" max="14083" width="9.140625" style="23"/>
    <col min="14084" max="14084" width="10.7109375" style="23" customWidth="1"/>
    <col min="14085" max="14104" width="17.85546875" style="23" customWidth="1"/>
    <col min="14105" max="14105" width="3.42578125" style="23" customWidth="1"/>
    <col min="14106" max="14125" width="5" style="23" customWidth="1"/>
    <col min="14126" max="14337" width="9.140625" style="23"/>
    <col min="14338" max="14338" width="29.140625" style="23" customWidth="1"/>
    <col min="14339" max="14339" width="9.140625" style="23"/>
    <col min="14340" max="14340" width="10.7109375" style="23" customWidth="1"/>
    <col min="14341" max="14360" width="17.85546875" style="23" customWidth="1"/>
    <col min="14361" max="14361" width="3.42578125" style="23" customWidth="1"/>
    <col min="14362" max="14381" width="5" style="23" customWidth="1"/>
    <col min="14382" max="14593" width="9.140625" style="23"/>
    <col min="14594" max="14594" width="29.140625" style="23" customWidth="1"/>
    <col min="14595" max="14595" width="9.140625" style="23"/>
    <col min="14596" max="14596" width="10.7109375" style="23" customWidth="1"/>
    <col min="14597" max="14616" width="17.85546875" style="23" customWidth="1"/>
    <col min="14617" max="14617" width="3.42578125" style="23" customWidth="1"/>
    <col min="14618" max="14637" width="5" style="23" customWidth="1"/>
    <col min="14638" max="14849" width="9.140625" style="23"/>
    <col min="14850" max="14850" width="29.140625" style="23" customWidth="1"/>
    <col min="14851" max="14851" width="9.140625" style="23"/>
    <col min="14852" max="14852" width="10.7109375" style="23" customWidth="1"/>
    <col min="14853" max="14872" width="17.85546875" style="23" customWidth="1"/>
    <col min="14873" max="14873" width="3.42578125" style="23" customWidth="1"/>
    <col min="14874" max="14893" width="5" style="23" customWidth="1"/>
    <col min="14894" max="15105" width="9.140625" style="23"/>
    <col min="15106" max="15106" width="29.140625" style="23" customWidth="1"/>
    <col min="15107" max="15107" width="9.140625" style="23"/>
    <col min="15108" max="15108" width="10.7109375" style="23" customWidth="1"/>
    <col min="15109" max="15128" width="17.85546875" style="23" customWidth="1"/>
    <col min="15129" max="15129" width="3.42578125" style="23" customWidth="1"/>
    <col min="15130" max="15149" width="5" style="23" customWidth="1"/>
    <col min="15150" max="15361" width="9.140625" style="23"/>
    <col min="15362" max="15362" width="29.140625" style="23" customWidth="1"/>
    <col min="15363" max="15363" width="9.140625" style="23"/>
    <col min="15364" max="15364" width="10.7109375" style="23" customWidth="1"/>
    <col min="15365" max="15384" width="17.85546875" style="23" customWidth="1"/>
    <col min="15385" max="15385" width="3.42578125" style="23" customWidth="1"/>
    <col min="15386" max="15405" width="5" style="23" customWidth="1"/>
    <col min="15406" max="15617" width="9.140625" style="23"/>
    <col min="15618" max="15618" width="29.140625" style="23" customWidth="1"/>
    <col min="15619" max="15619" width="9.140625" style="23"/>
    <col min="15620" max="15620" width="10.7109375" style="23" customWidth="1"/>
    <col min="15621" max="15640" width="17.85546875" style="23" customWidth="1"/>
    <col min="15641" max="15641" width="3.42578125" style="23" customWidth="1"/>
    <col min="15642" max="15661" width="5" style="23" customWidth="1"/>
    <col min="15662" max="15873" width="9.140625" style="23"/>
    <col min="15874" max="15874" width="29.140625" style="23" customWidth="1"/>
    <col min="15875" max="15875" width="9.140625" style="23"/>
    <col min="15876" max="15876" width="10.7109375" style="23" customWidth="1"/>
    <col min="15877" max="15896" width="17.85546875" style="23" customWidth="1"/>
    <col min="15897" max="15897" width="3.42578125" style="23" customWidth="1"/>
    <col min="15898" max="15917" width="5" style="23" customWidth="1"/>
    <col min="15918" max="16129" width="9.140625" style="23"/>
    <col min="16130" max="16130" width="29.140625" style="23" customWidth="1"/>
    <col min="16131" max="16131" width="9.140625" style="23"/>
    <col min="16132" max="16132" width="10.7109375" style="23" customWidth="1"/>
    <col min="16133" max="16152" width="17.85546875" style="23" customWidth="1"/>
    <col min="16153" max="16153" width="3.42578125" style="23" customWidth="1"/>
    <col min="16154" max="16173" width="5" style="23" customWidth="1"/>
    <col min="16174" max="16384" width="9.140625" style="23"/>
  </cols>
  <sheetData>
    <row r="1" spans="1:10" ht="35.25" x14ac:dyDescent="0.25">
      <c r="A1" s="145" t="s">
        <v>0</v>
      </c>
      <c r="B1" s="145"/>
      <c r="C1" s="145"/>
      <c r="D1" s="145"/>
      <c r="E1" s="145"/>
      <c r="F1" s="145"/>
      <c r="G1" s="25"/>
    </row>
    <row r="2" spans="1:10" ht="18" customHeight="1" x14ac:dyDescent="0.25"/>
    <row r="3" spans="1:10" ht="6.75" customHeight="1" x14ac:dyDescent="0.25"/>
    <row r="4" spans="1:10" ht="15.75" customHeight="1" x14ac:dyDescent="0.25"/>
    <row r="5" spans="1:10" ht="38.25" customHeight="1" x14ac:dyDescent="0.25">
      <c r="A5" s="45"/>
      <c r="B5" s="45" t="s">
        <v>1</v>
      </c>
      <c r="C5" s="45" t="s">
        <v>2</v>
      </c>
      <c r="D5" s="45" t="s">
        <v>3</v>
      </c>
      <c r="E5" s="45" t="s">
        <v>4</v>
      </c>
      <c r="F5" s="45" t="s">
        <v>5</v>
      </c>
      <c r="G5" s="45" t="s">
        <v>6</v>
      </c>
      <c r="H5" s="46" t="s">
        <v>7</v>
      </c>
      <c r="I5" s="47" t="s">
        <v>8</v>
      </c>
    </row>
    <row r="6" spans="1:10" ht="38.25" customHeight="1" thickBot="1" x14ac:dyDescent="0.3">
      <c r="A6" s="45" t="s">
        <v>9</v>
      </c>
      <c r="B6" s="51">
        <v>0.25</v>
      </c>
      <c r="C6" s="51">
        <v>0.2</v>
      </c>
      <c r="D6" s="51">
        <v>0.15</v>
      </c>
      <c r="E6" s="51">
        <v>0.2</v>
      </c>
      <c r="F6" s="121">
        <v>0.1</v>
      </c>
      <c r="G6" s="54">
        <v>0.1</v>
      </c>
      <c r="H6" s="52">
        <f>SUM(B6:G6)</f>
        <v>1</v>
      </c>
      <c r="I6" s="53"/>
    </row>
    <row r="7" spans="1:10" ht="22.5" customHeight="1" thickBot="1" x14ac:dyDescent="0.3">
      <c r="A7" s="142" t="s">
        <v>10</v>
      </c>
      <c r="B7" s="141">
        <f>Financial!J2</f>
        <v>0</v>
      </c>
      <c r="C7" s="138">
        <f>'Levels of Service'!J2</f>
        <v>0</v>
      </c>
      <c r="D7" s="138">
        <f>Operational!J2</f>
        <v>0</v>
      </c>
      <c r="E7" s="138">
        <f>'Relationships &amp; Trust'!J2</f>
        <v>0</v>
      </c>
      <c r="F7" s="139">
        <f>Strategic!J2</f>
        <v>0</v>
      </c>
      <c r="G7" s="138">
        <f>'Legislative requirements'!J2</f>
        <v>0</v>
      </c>
      <c r="H7" s="135">
        <f>B7*$B$6+C7*$C$6+D7*$D$6+E7*$E$6+F7*$F$6+G7*$G$6</f>
        <v>0</v>
      </c>
      <c r="I7" s="133">
        <f t="shared" ref="I7:I13" si="0">RANK(H7,$H$7:$H$13)</f>
        <v>1</v>
      </c>
      <c r="J7" s="132"/>
    </row>
    <row r="8" spans="1:10" ht="23.25" customHeight="1" thickBot="1" x14ac:dyDescent="0.3">
      <c r="A8" s="143" t="s">
        <v>170</v>
      </c>
      <c r="B8" s="140">
        <f>Financial!M2</f>
        <v>0</v>
      </c>
      <c r="C8" s="140">
        <f>'Levels of Service'!M2</f>
        <v>0</v>
      </c>
      <c r="D8" s="140">
        <f>Operational!M2</f>
        <v>0</v>
      </c>
      <c r="E8" s="140">
        <f>'Relationships &amp; Trust'!M2</f>
        <v>0</v>
      </c>
      <c r="F8" s="140">
        <f>Strategic!M2</f>
        <v>0</v>
      </c>
      <c r="G8" s="137">
        <f>'Legislative requirements'!M2</f>
        <v>0</v>
      </c>
      <c r="H8" s="136">
        <f t="shared" ref="H8:H13" si="1">B8*$B$6+C8*$C$6+D8*$D$6+E8*$E$6+F8*$F$6+G8*$G$6</f>
        <v>0</v>
      </c>
      <c r="I8" s="134">
        <f t="shared" si="0"/>
        <v>1</v>
      </c>
      <c r="J8" s="132"/>
    </row>
    <row r="9" spans="1:10" ht="21" customHeight="1" x14ac:dyDescent="0.25">
      <c r="A9" s="126" t="s">
        <v>165</v>
      </c>
      <c r="B9" s="127">
        <f>Financial!P2</f>
        <v>0</v>
      </c>
      <c r="C9" s="128">
        <f>'Levels of Service'!P2</f>
        <v>0</v>
      </c>
      <c r="D9" s="128">
        <f>Operational!P2</f>
        <v>0</v>
      </c>
      <c r="E9" s="131">
        <f>'Relationships &amp; Trust'!P2</f>
        <v>0</v>
      </c>
      <c r="F9" s="131">
        <f>Strategic!P2</f>
        <v>0</v>
      </c>
      <c r="G9" s="128">
        <f>'Legislative requirements'!P2</f>
        <v>0</v>
      </c>
      <c r="H9" s="129">
        <f t="shared" si="1"/>
        <v>0</v>
      </c>
      <c r="I9" s="130">
        <f t="shared" si="0"/>
        <v>1</v>
      </c>
    </row>
    <row r="10" spans="1:10" ht="21.75" customHeight="1" x14ac:dyDescent="0.25">
      <c r="A10" s="49" t="s">
        <v>166</v>
      </c>
      <c r="B10" s="48">
        <f>Financial!S2</f>
        <v>0</v>
      </c>
      <c r="C10" s="109">
        <f>'Levels of Service'!S2</f>
        <v>0</v>
      </c>
      <c r="D10" s="109">
        <f>Operational!S2</f>
        <v>0</v>
      </c>
      <c r="E10" s="109">
        <f>'Relationships &amp; Trust'!S2</f>
        <v>0</v>
      </c>
      <c r="F10" s="109">
        <f>Strategic!S2</f>
        <v>0</v>
      </c>
      <c r="G10" s="109">
        <f>'Legislative requirements'!S2</f>
        <v>0</v>
      </c>
      <c r="H10" s="117">
        <f t="shared" si="1"/>
        <v>0</v>
      </c>
      <c r="I10" s="105">
        <f t="shared" si="0"/>
        <v>1</v>
      </c>
    </row>
    <row r="11" spans="1:10" ht="21.75" customHeight="1" x14ac:dyDescent="0.25">
      <c r="A11" s="49" t="s">
        <v>167</v>
      </c>
      <c r="B11" s="101">
        <f>Financial!V2</f>
        <v>0</v>
      </c>
      <c r="C11" s="110">
        <f>'Levels of Service'!V2</f>
        <v>0</v>
      </c>
      <c r="D11" s="110">
        <f>Operational!V2</f>
        <v>0</v>
      </c>
      <c r="E11" s="110">
        <f>'Relationships &amp; Trust'!V2</f>
        <v>0</v>
      </c>
      <c r="F11" s="110">
        <f>Strategic!V2</f>
        <v>0</v>
      </c>
      <c r="G11" s="110">
        <f>'Legislative requirements'!V2</f>
        <v>0</v>
      </c>
      <c r="H11" s="118">
        <f t="shared" si="1"/>
        <v>0</v>
      </c>
      <c r="I11" s="106">
        <f t="shared" si="0"/>
        <v>1</v>
      </c>
    </row>
    <row r="12" spans="1:10" ht="24" customHeight="1" x14ac:dyDescent="0.25">
      <c r="A12" s="50" t="s">
        <v>168</v>
      </c>
      <c r="B12" s="103">
        <f>Financial!Y2</f>
        <v>0</v>
      </c>
      <c r="C12" s="111">
        <f>'Levels of Service'!Y2</f>
        <v>0</v>
      </c>
      <c r="D12" s="111">
        <f>Operational!Y2</f>
        <v>0</v>
      </c>
      <c r="E12" s="111">
        <f>'Relationships &amp; Trust'!Y2</f>
        <v>0</v>
      </c>
      <c r="F12" s="111">
        <f>Strategic!Y2</f>
        <v>0</v>
      </c>
      <c r="G12" s="111">
        <f>'Legislative requirements'!Y2</f>
        <v>0</v>
      </c>
      <c r="H12" s="119">
        <f t="shared" si="1"/>
        <v>0</v>
      </c>
      <c r="I12" s="107">
        <f t="shared" si="0"/>
        <v>1</v>
      </c>
    </row>
    <row r="13" spans="1:10" ht="18" x14ac:dyDescent="0.25">
      <c r="A13" s="50" t="s">
        <v>169</v>
      </c>
      <c r="B13" s="104">
        <f>Financial!AB2</f>
        <v>0</v>
      </c>
      <c r="C13" s="102">
        <f>'Levels of Service'!AB2</f>
        <v>0</v>
      </c>
      <c r="D13" s="102">
        <f>Operational!AB2</f>
        <v>0</v>
      </c>
      <c r="E13" s="102">
        <f>'Relationships &amp; Trust'!AB2</f>
        <v>0</v>
      </c>
      <c r="F13" s="102">
        <f>Strategic!AB2</f>
        <v>0</v>
      </c>
      <c r="G13" s="102">
        <f>'Legislative requirements'!AB2</f>
        <v>0</v>
      </c>
      <c r="H13" s="120">
        <f t="shared" si="1"/>
        <v>0</v>
      </c>
      <c r="I13" s="108">
        <f t="shared" si="0"/>
        <v>1</v>
      </c>
    </row>
    <row r="17" spans="1:1" ht="6.75" customHeight="1" x14ac:dyDescent="0.25"/>
    <row r="18" spans="1:1" ht="18" customHeight="1" x14ac:dyDescent="0.25">
      <c r="A18" s="144" t="s">
        <v>171</v>
      </c>
    </row>
    <row r="29" spans="1:1" ht="12" hidden="1" customHeight="1" x14ac:dyDescent="0.25"/>
    <row r="30" spans="1:1" ht="12" hidden="1" customHeight="1" x14ac:dyDescent="0.25"/>
    <row r="31" spans="1:1" ht="12" hidden="1" customHeight="1" x14ac:dyDescent="0.25"/>
    <row r="33" ht="6.75" customHeight="1" x14ac:dyDescent="0.25"/>
    <row r="34" ht="18" customHeight="1" x14ac:dyDescent="0.25"/>
    <row r="35" ht="6.75" customHeight="1" x14ac:dyDescent="0.25"/>
    <row r="38" ht="23.25" customHeight="1" x14ac:dyDescent="0.25"/>
  </sheetData>
  <protectedRanges>
    <protectedRange sqref="B6:G6" name="Range1"/>
    <protectedRange sqref="A7:A13" name="Range2"/>
  </protectedRanges>
  <mergeCells count="1">
    <mergeCell ref="A1:F1"/>
  </mergeCells>
  <phoneticPr fontId="7" type="noConversion"/>
  <conditionalFormatting sqref="I7:I13">
    <cfRule type="cellIs" dxfId="0" priority="2" operator="lessThan">
      <formula>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7AA93-7A67-4DD2-BBAE-7C99D25E10D6}">
  <sheetPr>
    <tabColor theme="5" tint="0.79998168889431442"/>
  </sheetPr>
  <dimension ref="A1:AD20"/>
  <sheetViews>
    <sheetView zoomScaleNormal="100" workbookViewId="0">
      <pane xSplit="5" topLeftCell="Z1" activePane="topRight" state="frozen"/>
      <selection activeCell="A5" sqref="A5"/>
      <selection pane="topRight" activeCell="AA2" sqref="AA2"/>
    </sheetView>
  </sheetViews>
  <sheetFormatPr defaultRowHeight="18.75" customHeight="1" x14ac:dyDescent="0.3"/>
  <cols>
    <col min="1" max="1" width="13" style="13" hidden="1" customWidth="1"/>
    <col min="2" max="2" width="45.42578125" customWidth="1"/>
    <col min="3" max="5" width="28.7109375" customWidth="1"/>
    <col min="6" max="6" width="11.28515625" customWidth="1"/>
    <col min="7" max="7" width="12" style="4" customWidth="1"/>
    <col min="8" max="8" width="10.5703125" style="4" customWidth="1"/>
    <col min="9" max="10" width="12.140625" customWidth="1"/>
    <col min="11" max="11" width="10.5703125" bestFit="1" customWidth="1"/>
    <col min="12" max="13" width="12.140625" customWidth="1"/>
    <col min="14" max="14" width="42.7109375" customWidth="1"/>
    <col min="15" max="16" width="12.140625" customWidth="1"/>
    <col min="17" max="17" width="60.42578125" customWidth="1"/>
    <col min="18" max="19" width="12.140625" customWidth="1"/>
    <col min="20" max="20" width="60.42578125" customWidth="1"/>
    <col min="21" max="22" width="12.140625" customWidth="1"/>
    <col min="23" max="23" width="60.42578125" customWidth="1"/>
    <col min="24" max="25" width="12.140625" customWidth="1"/>
    <col min="26" max="26" width="60.42578125" customWidth="1"/>
    <col min="27" max="27" width="9.140625" customWidth="1"/>
    <col min="28" max="28" width="12.5703125" customWidth="1"/>
    <col min="29" max="29" width="36.140625" customWidth="1"/>
    <col min="30" max="30" width="9.140625" customWidth="1"/>
  </cols>
  <sheetData>
    <row r="1" spans="1:30" s="15" customFormat="1" ht="41.25" customHeight="1" x14ac:dyDescent="0.25">
      <c r="A1" s="159" t="str">
        <f>'Score Collation'!B5</f>
        <v>Financial</v>
      </c>
      <c r="B1" s="160"/>
      <c r="C1" s="160"/>
      <c r="D1" s="160"/>
      <c r="E1" s="160"/>
      <c r="F1" s="160"/>
      <c r="G1" s="160"/>
      <c r="H1" s="160"/>
      <c r="I1" s="158" t="str">
        <f>'Score Collation'!A7</f>
        <v>Regional (10 councils)</v>
      </c>
      <c r="J1" s="151"/>
      <c r="K1" s="152"/>
      <c r="L1" s="147"/>
      <c r="M1" s="148"/>
      <c r="N1" s="149"/>
      <c r="O1" s="150" t="str">
        <f>'Score Collation'!A9</f>
        <v>Option 2</v>
      </c>
      <c r="P1" s="151"/>
      <c r="Q1" s="152"/>
      <c r="R1" s="147" t="str">
        <f>'Score Collation'!A10</f>
        <v>Option 3</v>
      </c>
      <c r="S1" s="148"/>
      <c r="T1" s="149"/>
      <c r="U1" s="150" t="str">
        <f>'Score Collation'!A11</f>
        <v>Option 4</v>
      </c>
      <c r="V1" s="151"/>
      <c r="W1" s="152"/>
      <c r="X1" s="147" t="str">
        <f>'Score Collation'!A12</f>
        <v>Option 5</v>
      </c>
      <c r="Y1" s="148"/>
      <c r="Z1" s="153"/>
      <c r="AA1" s="146" t="str">
        <f>'Score Collation'!A13</f>
        <v>Option 6</v>
      </c>
      <c r="AB1" s="146"/>
      <c r="AC1" s="146"/>
    </row>
    <row r="2" spans="1:30" s="2" customFormat="1" ht="52.5" customHeight="1" x14ac:dyDescent="0.4">
      <c r="A2" s="156"/>
      <c r="B2" s="157"/>
      <c r="C2" s="157"/>
      <c r="D2" s="157"/>
      <c r="E2" s="157"/>
      <c r="F2" s="157"/>
      <c r="G2" s="157"/>
      <c r="H2" s="157"/>
      <c r="I2" s="80"/>
      <c r="J2" s="61">
        <f>SUM(J4:J13)</f>
        <v>0</v>
      </c>
      <c r="K2" s="74"/>
      <c r="L2" s="60"/>
      <c r="M2" s="61">
        <f>SUM(M4:M13)</f>
        <v>0</v>
      </c>
      <c r="N2" s="72" t="s">
        <v>11</v>
      </c>
      <c r="O2" s="73"/>
      <c r="P2" s="61">
        <f>SUM(P4:P13)</f>
        <v>0</v>
      </c>
      <c r="Q2" s="74" t="s">
        <v>11</v>
      </c>
      <c r="R2" s="60"/>
      <c r="S2" s="61">
        <f>SUM(S4:S13)</f>
        <v>0</v>
      </c>
      <c r="T2" s="72" t="s">
        <v>11</v>
      </c>
      <c r="U2" s="73"/>
      <c r="V2" s="61">
        <f>SUM(V4:V13)</f>
        <v>0</v>
      </c>
      <c r="W2" s="74" t="s">
        <v>11</v>
      </c>
      <c r="X2" s="60"/>
      <c r="Y2" s="61">
        <f>SUM(Y4:Y13)</f>
        <v>0</v>
      </c>
      <c r="Z2" s="62" t="s">
        <v>11</v>
      </c>
      <c r="AA2" s="63"/>
      <c r="AB2" s="64">
        <f>SUM(AB4:AB13)</f>
        <v>0</v>
      </c>
      <c r="AC2" s="63" t="s">
        <v>11</v>
      </c>
    </row>
    <row r="3" spans="1:30" s="1" customFormat="1" ht="79.5" customHeight="1" x14ac:dyDescent="0.25">
      <c r="A3" s="86"/>
      <c r="B3" s="87" t="s">
        <v>12</v>
      </c>
      <c r="C3" s="88" t="s">
        <v>13</v>
      </c>
      <c r="D3" s="89" t="s">
        <v>14</v>
      </c>
      <c r="E3" s="90" t="s">
        <v>15</v>
      </c>
      <c r="F3" s="154" t="s">
        <v>16</v>
      </c>
      <c r="G3" s="155"/>
      <c r="H3" s="155"/>
      <c r="I3" s="81" t="s">
        <v>17</v>
      </c>
      <c r="J3" s="76" t="s">
        <v>18</v>
      </c>
      <c r="K3" s="77" t="s">
        <v>19</v>
      </c>
      <c r="L3" s="65" t="s">
        <v>17</v>
      </c>
      <c r="M3" s="66" t="s">
        <v>18</v>
      </c>
      <c r="N3" s="67" t="s">
        <v>19</v>
      </c>
      <c r="O3" s="75" t="s">
        <v>17</v>
      </c>
      <c r="P3" s="76" t="s">
        <v>18</v>
      </c>
      <c r="Q3" s="77" t="s">
        <v>19</v>
      </c>
      <c r="R3" s="65" t="s">
        <v>17</v>
      </c>
      <c r="S3" s="66" t="s">
        <v>18</v>
      </c>
      <c r="T3" s="67" t="s">
        <v>19</v>
      </c>
      <c r="U3" s="75" t="s">
        <v>17</v>
      </c>
      <c r="V3" s="76" t="s">
        <v>18</v>
      </c>
      <c r="W3" s="77" t="s">
        <v>19</v>
      </c>
      <c r="X3" s="65" t="s">
        <v>17</v>
      </c>
      <c r="Y3" s="66" t="s">
        <v>18</v>
      </c>
      <c r="Z3" s="67" t="s">
        <v>19</v>
      </c>
      <c r="AA3" s="94" t="s">
        <v>17</v>
      </c>
      <c r="AB3" s="95" t="s">
        <v>18</v>
      </c>
      <c r="AC3" s="96" t="s">
        <v>19</v>
      </c>
    </row>
    <row r="4" spans="1:30" ht="37.35" customHeight="1" x14ac:dyDescent="0.25">
      <c r="A4" s="28">
        <v>1</v>
      </c>
      <c r="B4" s="58" t="s">
        <v>20</v>
      </c>
      <c r="C4" s="29" t="s">
        <v>21</v>
      </c>
      <c r="D4" s="29" t="s">
        <v>22</v>
      </c>
      <c r="E4" s="18" t="s">
        <v>23</v>
      </c>
      <c r="F4" s="8" t="s">
        <v>24</v>
      </c>
      <c r="G4" s="30">
        <v>1</v>
      </c>
      <c r="H4" s="39">
        <f t="shared" ref="H4:H13" si="0">G4/$G$14</f>
        <v>5.2631578947368418E-2</v>
      </c>
      <c r="I4" s="41"/>
      <c r="J4" s="78">
        <f t="shared" ref="J4:J13" si="1">I4*H4</f>
        <v>0</v>
      </c>
      <c r="K4" s="69"/>
      <c r="L4" s="41"/>
      <c r="M4" s="68">
        <f t="shared" ref="M4:M13" si="2">L4*H4</f>
        <v>0</v>
      </c>
      <c r="N4" s="69"/>
      <c r="O4" s="43"/>
      <c r="P4" s="78">
        <f t="shared" ref="P4:P13" si="3">O4*H4</f>
        <v>0</v>
      </c>
      <c r="Q4" s="69"/>
      <c r="R4" s="43"/>
      <c r="S4" s="68">
        <f t="shared" ref="S4:S13" si="4">R4*H4</f>
        <v>0</v>
      </c>
      <c r="T4" s="69"/>
      <c r="U4" s="43"/>
      <c r="V4" s="78">
        <f t="shared" ref="V4:V13" si="5">U4*H4</f>
        <v>0</v>
      </c>
      <c r="W4" s="69"/>
      <c r="X4" s="43"/>
      <c r="Y4" s="68">
        <f>X4*$H4</f>
        <v>0</v>
      </c>
      <c r="Z4" s="122"/>
      <c r="AA4" s="123"/>
      <c r="AB4" s="68">
        <f t="shared" ref="AB4:AB13" si="6">AA4*$H4</f>
        <v>0</v>
      </c>
      <c r="AC4" s="91"/>
      <c r="AD4" s="124"/>
    </row>
    <row r="5" spans="1:30" ht="37.35" customHeight="1" x14ac:dyDescent="0.25">
      <c r="A5" s="28">
        <v>2</v>
      </c>
      <c r="B5" s="58" t="s">
        <v>25</v>
      </c>
      <c r="C5" s="29" t="s">
        <v>26</v>
      </c>
      <c r="D5" s="29" t="s">
        <v>27</v>
      </c>
      <c r="E5" s="18" t="s">
        <v>28</v>
      </c>
      <c r="F5" s="8" t="s">
        <v>29</v>
      </c>
      <c r="G5" s="30">
        <v>3</v>
      </c>
      <c r="H5" s="39">
        <f t="shared" si="0"/>
        <v>0.15789473684210525</v>
      </c>
      <c r="I5" s="41"/>
      <c r="J5" s="78">
        <f t="shared" si="1"/>
        <v>0</v>
      </c>
      <c r="K5" s="69"/>
      <c r="L5" s="41"/>
      <c r="M5" s="68">
        <f t="shared" si="2"/>
        <v>0</v>
      </c>
      <c r="N5" s="69"/>
      <c r="O5" s="43"/>
      <c r="P5" s="78">
        <f t="shared" si="3"/>
        <v>0</v>
      </c>
      <c r="Q5" s="69"/>
      <c r="R5" s="43"/>
      <c r="S5" s="68">
        <f t="shared" si="4"/>
        <v>0</v>
      </c>
      <c r="T5" s="69"/>
      <c r="U5" s="43"/>
      <c r="V5" s="78">
        <f t="shared" si="5"/>
        <v>0</v>
      </c>
      <c r="W5" s="69"/>
      <c r="X5" s="43"/>
      <c r="Y5" s="68">
        <f t="shared" ref="Y5:Y13" si="7">X5*H5</f>
        <v>0</v>
      </c>
      <c r="Z5" s="92"/>
      <c r="AA5" s="123"/>
      <c r="AB5" s="68">
        <f t="shared" si="6"/>
        <v>0</v>
      </c>
      <c r="AC5" s="91"/>
      <c r="AD5" s="124"/>
    </row>
    <row r="6" spans="1:30" ht="37.35" customHeight="1" x14ac:dyDescent="0.25">
      <c r="A6" s="28">
        <v>3</v>
      </c>
      <c r="B6" s="58" t="s">
        <v>30</v>
      </c>
      <c r="C6" s="29" t="s">
        <v>26</v>
      </c>
      <c r="D6" s="29" t="s">
        <v>27</v>
      </c>
      <c r="E6" s="18" t="s">
        <v>28</v>
      </c>
      <c r="F6" s="8" t="s">
        <v>29</v>
      </c>
      <c r="G6" s="30">
        <v>3</v>
      </c>
      <c r="H6" s="39">
        <f t="shared" si="0"/>
        <v>0.15789473684210525</v>
      </c>
      <c r="I6" s="41"/>
      <c r="J6" s="78">
        <f t="shared" si="1"/>
        <v>0</v>
      </c>
      <c r="K6" s="69"/>
      <c r="L6" s="41"/>
      <c r="M6" s="68">
        <f t="shared" si="2"/>
        <v>0</v>
      </c>
      <c r="N6" s="69"/>
      <c r="O6" s="43"/>
      <c r="P6" s="78">
        <f t="shared" si="3"/>
        <v>0</v>
      </c>
      <c r="Q6" s="69"/>
      <c r="R6" s="43"/>
      <c r="S6" s="68">
        <f t="shared" si="4"/>
        <v>0</v>
      </c>
      <c r="T6" s="69"/>
      <c r="U6" s="43"/>
      <c r="V6" s="78">
        <f t="shared" si="5"/>
        <v>0</v>
      </c>
      <c r="W6" s="69"/>
      <c r="X6" s="43"/>
      <c r="Y6" s="68">
        <f t="shared" si="7"/>
        <v>0</v>
      </c>
      <c r="Z6" s="92"/>
      <c r="AA6" s="123"/>
      <c r="AB6" s="68">
        <f t="shared" si="6"/>
        <v>0</v>
      </c>
      <c r="AC6" s="91"/>
      <c r="AD6" s="124"/>
    </row>
    <row r="7" spans="1:30" ht="30" x14ac:dyDescent="0.25">
      <c r="A7" s="31">
        <v>4</v>
      </c>
      <c r="B7" s="58" t="s">
        <v>31</v>
      </c>
      <c r="C7" s="29" t="s">
        <v>32</v>
      </c>
      <c r="D7" s="29" t="s">
        <v>33</v>
      </c>
      <c r="E7" s="18" t="s">
        <v>34</v>
      </c>
      <c r="F7" s="8" t="s">
        <v>29</v>
      </c>
      <c r="G7" s="30">
        <v>3</v>
      </c>
      <c r="H7" s="39">
        <f t="shared" si="0"/>
        <v>0.15789473684210525</v>
      </c>
      <c r="I7" s="41"/>
      <c r="J7" s="78">
        <f t="shared" si="1"/>
        <v>0</v>
      </c>
      <c r="K7" s="69"/>
      <c r="L7" s="41"/>
      <c r="M7" s="68">
        <f t="shared" si="2"/>
        <v>0</v>
      </c>
      <c r="N7" s="69"/>
      <c r="O7" s="43"/>
      <c r="P7" s="78">
        <f t="shared" si="3"/>
        <v>0</v>
      </c>
      <c r="Q7" s="69"/>
      <c r="R7" s="43"/>
      <c r="S7" s="68">
        <f t="shared" si="4"/>
        <v>0</v>
      </c>
      <c r="T7" s="69"/>
      <c r="U7" s="43"/>
      <c r="V7" s="78">
        <f t="shared" si="5"/>
        <v>0</v>
      </c>
      <c r="W7" s="69"/>
      <c r="X7" s="43"/>
      <c r="Y7" s="68">
        <f t="shared" si="7"/>
        <v>0</v>
      </c>
      <c r="Z7" s="92"/>
      <c r="AA7" s="123"/>
      <c r="AB7" s="68">
        <f t="shared" si="6"/>
        <v>0</v>
      </c>
      <c r="AC7" s="91"/>
      <c r="AD7" s="124"/>
    </row>
    <row r="8" spans="1:30" ht="30" x14ac:dyDescent="0.25">
      <c r="A8" s="31">
        <v>5</v>
      </c>
      <c r="B8" s="58" t="s">
        <v>35</v>
      </c>
      <c r="C8" s="29" t="s">
        <v>36</v>
      </c>
      <c r="D8" s="29" t="s">
        <v>37</v>
      </c>
      <c r="E8" s="18" t="s">
        <v>38</v>
      </c>
      <c r="F8" s="8" t="s">
        <v>29</v>
      </c>
      <c r="G8" s="30">
        <v>3</v>
      </c>
      <c r="H8" s="39">
        <f t="shared" si="0"/>
        <v>0.15789473684210525</v>
      </c>
      <c r="I8" s="41"/>
      <c r="J8" s="78">
        <f t="shared" si="1"/>
        <v>0</v>
      </c>
      <c r="K8" s="69"/>
      <c r="L8" s="41"/>
      <c r="M8" s="68">
        <f t="shared" si="2"/>
        <v>0</v>
      </c>
      <c r="N8" s="69"/>
      <c r="O8" s="43"/>
      <c r="P8" s="78">
        <f t="shared" si="3"/>
        <v>0</v>
      </c>
      <c r="Q8" s="69"/>
      <c r="R8" s="43"/>
      <c r="S8" s="68">
        <f t="shared" si="4"/>
        <v>0</v>
      </c>
      <c r="T8" s="69"/>
      <c r="U8" s="43"/>
      <c r="V8" s="78">
        <f t="shared" si="5"/>
        <v>0</v>
      </c>
      <c r="W8" s="69"/>
      <c r="X8" s="43"/>
      <c r="Y8" s="68">
        <f t="shared" si="7"/>
        <v>0</v>
      </c>
      <c r="Z8" s="92"/>
      <c r="AA8" s="123"/>
      <c r="AB8" s="68">
        <f t="shared" si="6"/>
        <v>0</v>
      </c>
      <c r="AC8" s="91"/>
      <c r="AD8" s="124"/>
    </row>
    <row r="9" spans="1:30" ht="30" x14ac:dyDescent="0.25">
      <c r="A9" s="31">
        <v>6</v>
      </c>
      <c r="B9" s="58" t="s">
        <v>39</v>
      </c>
      <c r="C9" s="29" t="s">
        <v>40</v>
      </c>
      <c r="D9" s="29" t="s">
        <v>41</v>
      </c>
      <c r="E9" s="18" t="s">
        <v>42</v>
      </c>
      <c r="F9" s="8" t="s">
        <v>43</v>
      </c>
      <c r="G9" s="30">
        <v>2</v>
      </c>
      <c r="H9" s="39">
        <f t="shared" si="0"/>
        <v>0.10526315789473684</v>
      </c>
      <c r="I9" s="41"/>
      <c r="J9" s="78">
        <f t="shared" si="1"/>
        <v>0</v>
      </c>
      <c r="K9" s="69"/>
      <c r="L9" s="41"/>
      <c r="M9" s="68">
        <f t="shared" si="2"/>
        <v>0</v>
      </c>
      <c r="N9" s="69"/>
      <c r="O9" s="43"/>
      <c r="P9" s="78">
        <f t="shared" si="3"/>
        <v>0</v>
      </c>
      <c r="Q9" s="69"/>
      <c r="R9" s="43"/>
      <c r="S9" s="68">
        <f t="shared" si="4"/>
        <v>0</v>
      </c>
      <c r="T9" s="69"/>
      <c r="U9" s="43"/>
      <c r="V9" s="78">
        <f t="shared" si="5"/>
        <v>0</v>
      </c>
      <c r="W9" s="69"/>
      <c r="X9" s="43"/>
      <c r="Y9" s="68">
        <f t="shared" si="7"/>
        <v>0</v>
      </c>
      <c r="Z9" s="92"/>
      <c r="AA9" s="123"/>
      <c r="AB9" s="68">
        <f t="shared" si="6"/>
        <v>0</v>
      </c>
      <c r="AC9" s="91"/>
      <c r="AD9" s="124"/>
    </row>
    <row r="10" spans="1:30" x14ac:dyDescent="0.25">
      <c r="A10" s="31">
        <v>7</v>
      </c>
      <c r="B10" s="58" t="s">
        <v>44</v>
      </c>
      <c r="C10" s="29" t="s">
        <v>45</v>
      </c>
      <c r="D10" s="29" t="s">
        <v>46</v>
      </c>
      <c r="E10" s="18" t="s">
        <v>47</v>
      </c>
      <c r="F10" s="8" t="s">
        <v>24</v>
      </c>
      <c r="G10" s="30">
        <v>1</v>
      </c>
      <c r="H10" s="39">
        <f t="shared" si="0"/>
        <v>5.2631578947368418E-2</v>
      </c>
      <c r="I10" s="41"/>
      <c r="J10" s="78">
        <f t="shared" si="1"/>
        <v>0</v>
      </c>
      <c r="K10" s="69"/>
      <c r="L10" s="41"/>
      <c r="M10" s="68">
        <f t="shared" si="2"/>
        <v>0</v>
      </c>
      <c r="N10" s="69"/>
      <c r="O10" s="43"/>
      <c r="P10" s="78">
        <f t="shared" si="3"/>
        <v>0</v>
      </c>
      <c r="Q10" s="69"/>
      <c r="R10" s="43"/>
      <c r="S10" s="68">
        <f t="shared" si="4"/>
        <v>0</v>
      </c>
      <c r="T10" s="69"/>
      <c r="U10" s="43"/>
      <c r="V10" s="78">
        <f t="shared" si="5"/>
        <v>0</v>
      </c>
      <c r="W10" s="69"/>
      <c r="X10" s="43"/>
      <c r="Y10" s="68">
        <f t="shared" si="7"/>
        <v>0</v>
      </c>
      <c r="Z10" s="92"/>
      <c r="AA10" s="123"/>
      <c r="AB10" s="68">
        <f t="shared" si="6"/>
        <v>0</v>
      </c>
      <c r="AC10" s="91"/>
      <c r="AD10" s="124"/>
    </row>
    <row r="11" spans="1:30" x14ac:dyDescent="0.25">
      <c r="A11" s="31">
        <v>8</v>
      </c>
      <c r="B11" s="116" t="s">
        <v>48</v>
      </c>
      <c r="C11" s="29" t="s">
        <v>49</v>
      </c>
      <c r="D11" s="29" t="s">
        <v>50</v>
      </c>
      <c r="E11" s="18" t="s">
        <v>51</v>
      </c>
      <c r="F11" s="8" t="s">
        <v>24</v>
      </c>
      <c r="G11" s="30">
        <v>1</v>
      </c>
      <c r="H11" s="39">
        <f t="shared" si="0"/>
        <v>5.2631578947368418E-2</v>
      </c>
      <c r="I11" s="41"/>
      <c r="J11" s="78">
        <f t="shared" si="1"/>
        <v>0</v>
      </c>
      <c r="K11" s="69"/>
      <c r="L11" s="41"/>
      <c r="M11" s="68">
        <f t="shared" si="2"/>
        <v>0</v>
      </c>
      <c r="N11" s="69"/>
      <c r="O11" s="43"/>
      <c r="P11" s="78">
        <f t="shared" si="3"/>
        <v>0</v>
      </c>
      <c r="Q11" s="69"/>
      <c r="R11" s="43"/>
      <c r="S11" s="68">
        <f t="shared" si="4"/>
        <v>0</v>
      </c>
      <c r="T11" s="69"/>
      <c r="U11" s="43"/>
      <c r="V11" s="78">
        <f t="shared" si="5"/>
        <v>0</v>
      </c>
      <c r="W11" s="69"/>
      <c r="X11" s="43"/>
      <c r="Y11" s="68">
        <f t="shared" si="7"/>
        <v>0</v>
      </c>
      <c r="Z11" s="92"/>
      <c r="AA11" s="123"/>
      <c r="AB11" s="68">
        <f t="shared" si="6"/>
        <v>0</v>
      </c>
      <c r="AC11" s="91"/>
      <c r="AD11" s="124"/>
    </row>
    <row r="12" spans="1:30" x14ac:dyDescent="0.25">
      <c r="A12" s="31">
        <v>9</v>
      </c>
      <c r="B12" s="58" t="s">
        <v>52</v>
      </c>
      <c r="C12" s="29" t="s">
        <v>53</v>
      </c>
      <c r="D12" s="29" t="s">
        <v>54</v>
      </c>
      <c r="E12" s="18" t="s">
        <v>55</v>
      </c>
      <c r="F12" s="8" t="s">
        <v>43</v>
      </c>
      <c r="G12" s="30">
        <v>2</v>
      </c>
      <c r="H12" s="39">
        <f t="shared" si="0"/>
        <v>0.10526315789473684</v>
      </c>
      <c r="I12" s="41"/>
      <c r="J12" s="78">
        <f t="shared" si="1"/>
        <v>0</v>
      </c>
      <c r="K12" s="69"/>
      <c r="L12" s="41"/>
      <c r="M12" s="68">
        <f t="shared" si="2"/>
        <v>0</v>
      </c>
      <c r="N12" s="69"/>
      <c r="O12" s="43"/>
      <c r="P12" s="78">
        <f t="shared" si="3"/>
        <v>0</v>
      </c>
      <c r="Q12" s="69"/>
      <c r="R12" s="43"/>
      <c r="S12" s="68">
        <f t="shared" si="4"/>
        <v>0</v>
      </c>
      <c r="T12" s="69"/>
      <c r="U12" s="43"/>
      <c r="V12" s="78">
        <f t="shared" si="5"/>
        <v>0</v>
      </c>
      <c r="W12" s="69"/>
      <c r="X12" s="43"/>
      <c r="Y12" s="68">
        <f t="shared" si="7"/>
        <v>0</v>
      </c>
      <c r="Z12" s="92"/>
      <c r="AA12" s="123"/>
      <c r="AB12" s="68">
        <f t="shared" si="6"/>
        <v>0</v>
      </c>
      <c r="AC12" s="91"/>
      <c r="AD12" s="124"/>
    </row>
    <row r="13" spans="1:30" x14ac:dyDescent="0.25">
      <c r="A13" s="32">
        <v>10</v>
      </c>
      <c r="B13" s="33"/>
      <c r="C13" s="34"/>
      <c r="D13" s="34"/>
      <c r="E13" s="35"/>
      <c r="F13" s="36"/>
      <c r="G13" s="37"/>
      <c r="H13" s="40">
        <f t="shared" si="0"/>
        <v>0</v>
      </c>
      <c r="I13" s="42"/>
      <c r="J13" s="79">
        <f t="shared" si="1"/>
        <v>0</v>
      </c>
      <c r="K13" s="71"/>
      <c r="L13" s="44"/>
      <c r="M13" s="70">
        <f t="shared" si="2"/>
        <v>0</v>
      </c>
      <c r="N13" s="71"/>
      <c r="O13" s="44"/>
      <c r="P13" s="79">
        <f t="shared" si="3"/>
        <v>0</v>
      </c>
      <c r="Q13" s="71"/>
      <c r="R13" s="44"/>
      <c r="S13" s="70">
        <f t="shared" si="4"/>
        <v>0</v>
      </c>
      <c r="T13" s="71"/>
      <c r="U13" s="44"/>
      <c r="V13" s="79">
        <f t="shared" si="5"/>
        <v>0</v>
      </c>
      <c r="W13" s="71"/>
      <c r="X13" s="44"/>
      <c r="Y13" s="70">
        <f t="shared" si="7"/>
        <v>0</v>
      </c>
      <c r="Z13" s="93"/>
      <c r="AA13" s="123"/>
      <c r="AB13" s="68">
        <f t="shared" si="6"/>
        <v>0</v>
      </c>
      <c r="AC13" s="91"/>
      <c r="AD13" s="125"/>
    </row>
    <row r="14" spans="1:30" x14ac:dyDescent="0.25">
      <c r="A14" s="12"/>
      <c r="F14" s="5" t="s">
        <v>56</v>
      </c>
      <c r="G14" s="6">
        <f>SUM(G4:G13)</f>
        <v>19</v>
      </c>
      <c r="H14" s="7">
        <f>SUM(H4:H13)</f>
        <v>0.99999999999999989</v>
      </c>
      <c r="I14" s="3"/>
    </row>
    <row r="15" spans="1:30" x14ac:dyDescent="0.25">
      <c r="A15" s="12"/>
    </row>
    <row r="16" spans="1:30" x14ac:dyDescent="0.25">
      <c r="A16" s="12"/>
    </row>
    <row r="17" spans="1:1" x14ac:dyDescent="0.25">
      <c r="A17" s="12"/>
    </row>
    <row r="18" spans="1:1" x14ac:dyDescent="0.25">
      <c r="A18" s="12"/>
    </row>
    <row r="19" spans="1:1" x14ac:dyDescent="0.25">
      <c r="A19" s="12"/>
    </row>
    <row r="20" spans="1:1" x14ac:dyDescent="0.25">
      <c r="A20" s="12"/>
    </row>
  </sheetData>
  <protectedRanges>
    <protectedRange sqref="B4:G13" name="Range1"/>
    <protectedRange sqref="L4:L13 X4:X13 U4:U13 R4:R13 O4:O13 I4:I13 AD4:AD13" name="Range2"/>
    <protectedRange sqref="W4:W13 T4:T13 Z4:Z13 Q4:Q13 K4:K13 N4:N13" name="Range3"/>
  </protectedRanges>
  <mergeCells count="10">
    <mergeCell ref="AA1:AC1"/>
    <mergeCell ref="R1:T1"/>
    <mergeCell ref="U1:W1"/>
    <mergeCell ref="X1:Z1"/>
    <mergeCell ref="F3:H3"/>
    <mergeCell ref="A2:H2"/>
    <mergeCell ref="L1:N1"/>
    <mergeCell ref="O1:Q1"/>
    <mergeCell ref="I1:K1"/>
    <mergeCell ref="A1:H1"/>
  </mergeCells>
  <phoneticPr fontId="7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C2AA0-898D-484F-A74D-41E060122735}">
  <sheetPr>
    <tabColor theme="5" tint="0.79998168889431442"/>
  </sheetPr>
  <dimension ref="A1:AC17"/>
  <sheetViews>
    <sheetView zoomScaleNormal="100" workbookViewId="0">
      <pane xSplit="5" topLeftCell="Z1" activePane="topRight" state="frozen"/>
      <selection pane="topRight" activeCell="B8" sqref="B8"/>
    </sheetView>
  </sheetViews>
  <sheetFormatPr defaultRowHeight="18.75" customHeight="1" x14ac:dyDescent="0.3"/>
  <cols>
    <col min="1" max="1" width="13" style="13" hidden="1" customWidth="1"/>
    <col min="2" max="2" width="45.42578125" customWidth="1"/>
    <col min="3" max="5" width="28.7109375" customWidth="1"/>
    <col min="6" max="6" width="11.28515625" customWidth="1"/>
    <col min="7" max="7" width="12" style="4" customWidth="1"/>
    <col min="8" max="8" width="10.5703125" style="4" customWidth="1"/>
    <col min="9" max="10" width="12.140625" customWidth="1"/>
    <col min="11" max="11" width="10.5703125" bestFit="1" customWidth="1"/>
    <col min="12" max="13" width="12.140625" customWidth="1"/>
    <col min="14" max="14" width="42.7109375" customWidth="1"/>
    <col min="15" max="16" width="12.140625" customWidth="1"/>
    <col min="17" max="17" width="42.7109375" customWidth="1"/>
    <col min="18" max="19" width="12.140625" customWidth="1"/>
    <col min="20" max="20" width="60.42578125" customWidth="1"/>
    <col min="21" max="22" width="12.140625" customWidth="1"/>
    <col min="23" max="23" width="60.42578125" customWidth="1"/>
    <col min="24" max="25" width="12.140625" customWidth="1"/>
    <col min="26" max="26" width="60.42578125" customWidth="1"/>
    <col min="27" max="27" width="9.140625" customWidth="1"/>
    <col min="28" max="28" width="11.5703125" customWidth="1"/>
    <col min="29" max="29" width="35.42578125" customWidth="1"/>
    <col min="30" max="30" width="9.140625" customWidth="1"/>
  </cols>
  <sheetData>
    <row r="1" spans="1:29" s="15" customFormat="1" ht="41.25" customHeight="1" x14ac:dyDescent="0.25">
      <c r="A1" s="159" t="str">
        <f>'Score Collation'!C5</f>
        <v>Levels of Service</v>
      </c>
      <c r="B1" s="160"/>
      <c r="C1" s="160"/>
      <c r="D1" s="160"/>
      <c r="E1" s="160"/>
      <c r="F1" s="160"/>
      <c r="G1" s="160"/>
      <c r="H1" s="160"/>
      <c r="I1" s="158" t="str">
        <f>'Score Collation'!A7</f>
        <v>Regional (10 councils)</v>
      </c>
      <c r="J1" s="151"/>
      <c r="K1" s="152"/>
      <c r="L1" s="147" t="str">
        <f>'Score Collation'!A8</f>
        <v>Status Quo</v>
      </c>
      <c r="M1" s="148"/>
      <c r="N1" s="149"/>
      <c r="O1" s="150" t="str">
        <f>'Score Collation'!A9</f>
        <v>Option 2</v>
      </c>
      <c r="P1" s="151"/>
      <c r="Q1" s="152"/>
      <c r="R1" s="147" t="str">
        <f>'Score Collation'!A10</f>
        <v>Option 3</v>
      </c>
      <c r="S1" s="148"/>
      <c r="T1" s="149"/>
      <c r="U1" s="150" t="str">
        <f>'Score Collation'!A11</f>
        <v>Option 4</v>
      </c>
      <c r="V1" s="151"/>
      <c r="W1" s="152"/>
      <c r="X1" s="147" t="str">
        <f>'Score Collation'!A12</f>
        <v>Option 5</v>
      </c>
      <c r="Y1" s="148"/>
      <c r="Z1" s="149"/>
      <c r="AA1" s="147" t="str">
        <f>'Score Collation'!A13</f>
        <v>Option 6</v>
      </c>
      <c r="AB1" s="148"/>
      <c r="AC1" s="149"/>
    </row>
    <row r="2" spans="1:29" s="2" customFormat="1" ht="77.25" customHeight="1" x14ac:dyDescent="0.4">
      <c r="A2" s="156"/>
      <c r="B2" s="157"/>
      <c r="C2" s="157"/>
      <c r="D2" s="157"/>
      <c r="E2" s="157"/>
      <c r="F2" s="157"/>
      <c r="G2" s="157"/>
      <c r="H2" s="157"/>
      <c r="I2" s="80"/>
      <c r="J2" s="61">
        <f>SUM(J4:J10)</f>
        <v>0</v>
      </c>
      <c r="K2" s="83"/>
      <c r="L2" s="60"/>
      <c r="M2" s="61">
        <f>SUM(M4:M10)</f>
        <v>0</v>
      </c>
      <c r="N2" s="84"/>
      <c r="O2" s="73"/>
      <c r="P2" s="61">
        <f>SUM(P4:P10)</f>
        <v>0</v>
      </c>
      <c r="Q2" s="85" t="s">
        <v>57</v>
      </c>
      <c r="R2" s="60"/>
      <c r="S2" s="61">
        <f>SUM(S4:S10)</f>
        <v>0</v>
      </c>
      <c r="T2" s="85"/>
      <c r="U2" s="73"/>
      <c r="V2" s="61">
        <f>SUM(V4:V10)</f>
        <v>0</v>
      </c>
      <c r="W2" s="83"/>
      <c r="X2" s="60"/>
      <c r="Y2" s="61">
        <f>SUM(Y4:Y10)</f>
        <v>0</v>
      </c>
      <c r="Z2" s="72" t="s">
        <v>11</v>
      </c>
      <c r="AA2" s="60"/>
      <c r="AB2" s="61">
        <f>SUM(AB4:AB10)</f>
        <v>0</v>
      </c>
      <c r="AC2" s="72" t="s">
        <v>11</v>
      </c>
    </row>
    <row r="3" spans="1:29" s="1" customFormat="1" ht="79.5" customHeight="1" x14ac:dyDescent="0.25">
      <c r="A3" s="86"/>
      <c r="B3" s="87" t="s">
        <v>12</v>
      </c>
      <c r="C3" s="88" t="s">
        <v>13</v>
      </c>
      <c r="D3" s="89" t="s">
        <v>14</v>
      </c>
      <c r="E3" s="90" t="s">
        <v>15</v>
      </c>
      <c r="F3" s="154" t="s">
        <v>16</v>
      </c>
      <c r="G3" s="155"/>
      <c r="H3" s="155"/>
      <c r="I3" s="81" t="s">
        <v>17</v>
      </c>
      <c r="J3" s="76" t="s">
        <v>18</v>
      </c>
      <c r="K3" s="77" t="s">
        <v>19</v>
      </c>
      <c r="L3" s="65" t="s">
        <v>17</v>
      </c>
      <c r="M3" s="66" t="s">
        <v>18</v>
      </c>
      <c r="N3" s="67" t="s">
        <v>19</v>
      </c>
      <c r="O3" s="75" t="s">
        <v>17</v>
      </c>
      <c r="P3" s="76" t="s">
        <v>18</v>
      </c>
      <c r="Q3" s="77" t="s">
        <v>19</v>
      </c>
      <c r="R3" s="65" t="s">
        <v>17</v>
      </c>
      <c r="S3" s="66" t="s">
        <v>18</v>
      </c>
      <c r="T3" s="67" t="s">
        <v>19</v>
      </c>
      <c r="U3" s="75" t="s">
        <v>17</v>
      </c>
      <c r="V3" s="76" t="s">
        <v>18</v>
      </c>
      <c r="W3" s="77" t="s">
        <v>19</v>
      </c>
      <c r="X3" s="65" t="s">
        <v>17</v>
      </c>
      <c r="Y3" s="66" t="s">
        <v>18</v>
      </c>
      <c r="Z3" s="67" t="s">
        <v>19</v>
      </c>
      <c r="AA3" s="65" t="s">
        <v>17</v>
      </c>
      <c r="AB3" s="66" t="s">
        <v>18</v>
      </c>
      <c r="AC3" s="67" t="s">
        <v>19</v>
      </c>
    </row>
    <row r="4" spans="1:29" ht="37.35" customHeight="1" x14ac:dyDescent="0.25">
      <c r="A4" s="27">
        <v>1</v>
      </c>
      <c r="B4" s="16" t="s">
        <v>58</v>
      </c>
      <c r="C4" s="9" t="s">
        <v>59</v>
      </c>
      <c r="D4" s="9" t="s">
        <v>60</v>
      </c>
      <c r="E4" s="17" t="s">
        <v>61</v>
      </c>
      <c r="F4" s="10" t="s">
        <v>29</v>
      </c>
      <c r="G4" s="11">
        <v>3</v>
      </c>
      <c r="H4" s="38">
        <f t="shared" ref="H4:H10" si="0">G4/$G$11</f>
        <v>0.2</v>
      </c>
      <c r="I4" s="41"/>
      <c r="J4" s="78">
        <f>I4*H4</f>
        <v>0</v>
      </c>
      <c r="K4" s="69"/>
      <c r="L4" s="43"/>
      <c r="M4" s="68">
        <f>L4*H4</f>
        <v>0</v>
      </c>
      <c r="N4" s="69"/>
      <c r="O4" s="43"/>
      <c r="P4" s="78">
        <f>O4*H4</f>
        <v>0</v>
      </c>
      <c r="Q4" s="69"/>
      <c r="R4" s="43"/>
      <c r="S4" s="68">
        <f>R4*H4</f>
        <v>0</v>
      </c>
      <c r="T4" s="69"/>
      <c r="U4" s="43"/>
      <c r="V4" s="78">
        <f>U4*H4</f>
        <v>0</v>
      </c>
      <c r="W4" s="69"/>
      <c r="X4" s="43"/>
      <c r="Y4" s="68">
        <f>X4*H4</f>
        <v>0</v>
      </c>
      <c r="Z4" s="69"/>
      <c r="AA4" s="43"/>
      <c r="AB4" s="68">
        <f t="shared" ref="AB4" si="1">AA4*$H4</f>
        <v>0</v>
      </c>
      <c r="AC4" s="69"/>
    </row>
    <row r="5" spans="1:29" x14ac:dyDescent="0.25">
      <c r="A5" s="28">
        <v>2</v>
      </c>
      <c r="B5" s="14" t="s">
        <v>62</v>
      </c>
      <c r="C5" s="29" t="s">
        <v>59</v>
      </c>
      <c r="D5" s="29" t="s">
        <v>63</v>
      </c>
      <c r="E5" s="18" t="s">
        <v>61</v>
      </c>
      <c r="F5" s="8" t="s">
        <v>29</v>
      </c>
      <c r="G5" s="30">
        <v>3</v>
      </c>
      <c r="H5" s="39">
        <f t="shared" si="0"/>
        <v>0.2</v>
      </c>
      <c r="I5" s="41"/>
      <c r="J5" s="78">
        <f t="shared" ref="J5:J10" si="2">I5*H5</f>
        <v>0</v>
      </c>
      <c r="K5" s="69"/>
      <c r="L5" s="43"/>
      <c r="M5" s="68">
        <f t="shared" ref="M5:M10" si="3">L5*H5</f>
        <v>0</v>
      </c>
      <c r="N5" s="69"/>
      <c r="O5" s="43"/>
      <c r="P5" s="78">
        <f t="shared" ref="P5:P10" si="4">O5*H5</f>
        <v>0</v>
      </c>
      <c r="Q5" s="69"/>
      <c r="R5" s="43"/>
      <c r="S5" s="68">
        <f t="shared" ref="S5:S10" si="5">R5*H5</f>
        <v>0</v>
      </c>
      <c r="T5" s="69"/>
      <c r="U5" s="43"/>
      <c r="V5" s="78">
        <f t="shared" ref="V5:V10" si="6">U5*H5</f>
        <v>0</v>
      </c>
      <c r="W5" s="69"/>
      <c r="X5" s="43"/>
      <c r="Y5" s="68">
        <f t="shared" ref="Y5:Y10" si="7">X5*H5</f>
        <v>0</v>
      </c>
      <c r="Z5" s="69"/>
      <c r="AA5" s="43"/>
      <c r="AB5" s="68">
        <f t="shared" ref="AB5:AB10" si="8">AA5*$H5</f>
        <v>0</v>
      </c>
      <c r="AC5" s="69"/>
    </row>
    <row r="6" spans="1:29" ht="37.35" customHeight="1" x14ac:dyDescent="0.25">
      <c r="A6" s="28">
        <v>3</v>
      </c>
      <c r="B6" s="58" t="s">
        <v>64</v>
      </c>
      <c r="C6" s="29" t="s">
        <v>65</v>
      </c>
      <c r="D6" s="29" t="s">
        <v>66</v>
      </c>
      <c r="E6" s="18" t="s">
        <v>67</v>
      </c>
      <c r="F6" s="8" t="s">
        <v>24</v>
      </c>
      <c r="G6" s="30">
        <v>1</v>
      </c>
      <c r="H6" s="39">
        <f t="shared" si="0"/>
        <v>6.6666666666666666E-2</v>
      </c>
      <c r="I6" s="41"/>
      <c r="J6" s="78">
        <f t="shared" si="2"/>
        <v>0</v>
      </c>
      <c r="K6" s="69"/>
      <c r="L6" s="43"/>
      <c r="M6" s="68">
        <f t="shared" si="3"/>
        <v>0</v>
      </c>
      <c r="N6" s="69"/>
      <c r="O6" s="43"/>
      <c r="P6" s="78">
        <f t="shared" si="4"/>
        <v>0</v>
      </c>
      <c r="Q6" s="69"/>
      <c r="R6" s="43"/>
      <c r="S6" s="68">
        <f t="shared" si="5"/>
        <v>0</v>
      </c>
      <c r="T6" s="69"/>
      <c r="U6" s="43"/>
      <c r="V6" s="78">
        <f t="shared" si="6"/>
        <v>0</v>
      </c>
      <c r="W6" s="69"/>
      <c r="X6" s="43"/>
      <c r="Y6" s="68">
        <f t="shared" si="7"/>
        <v>0</v>
      </c>
      <c r="Z6" s="69"/>
      <c r="AA6" s="43"/>
      <c r="AB6" s="68">
        <f t="shared" si="8"/>
        <v>0</v>
      </c>
      <c r="AC6" s="69"/>
    </row>
    <row r="7" spans="1:29" x14ac:dyDescent="0.25">
      <c r="A7" s="28">
        <v>4</v>
      </c>
      <c r="B7" s="14" t="s">
        <v>68</v>
      </c>
      <c r="C7" s="29" t="s">
        <v>59</v>
      </c>
      <c r="D7" s="29" t="s">
        <v>60</v>
      </c>
      <c r="E7" s="18" t="s">
        <v>61</v>
      </c>
      <c r="F7" s="8" t="s">
        <v>29</v>
      </c>
      <c r="G7" s="30">
        <v>3</v>
      </c>
      <c r="H7" s="39">
        <f t="shared" si="0"/>
        <v>0.2</v>
      </c>
      <c r="I7" s="41"/>
      <c r="J7" s="78">
        <f t="shared" si="2"/>
        <v>0</v>
      </c>
      <c r="K7" s="69"/>
      <c r="L7" s="43"/>
      <c r="M7" s="68">
        <f t="shared" si="3"/>
        <v>0</v>
      </c>
      <c r="N7" s="69"/>
      <c r="O7" s="43"/>
      <c r="P7" s="78">
        <f t="shared" si="4"/>
        <v>0</v>
      </c>
      <c r="Q7" s="69"/>
      <c r="R7" s="43"/>
      <c r="S7" s="68">
        <f t="shared" si="5"/>
        <v>0</v>
      </c>
      <c r="T7" s="69"/>
      <c r="U7" s="41"/>
      <c r="V7" s="78">
        <f t="shared" si="6"/>
        <v>0</v>
      </c>
      <c r="W7" s="69"/>
      <c r="X7" s="43"/>
      <c r="Y7" s="68">
        <f t="shared" si="7"/>
        <v>0</v>
      </c>
      <c r="Z7" s="69"/>
      <c r="AA7" s="43"/>
      <c r="AB7" s="68">
        <f t="shared" si="8"/>
        <v>0</v>
      </c>
      <c r="AC7" s="69"/>
    </row>
    <row r="8" spans="1:29" ht="37.35" customHeight="1" x14ac:dyDescent="0.25">
      <c r="A8" s="28">
        <v>5</v>
      </c>
      <c r="B8" s="114" t="s">
        <v>69</v>
      </c>
      <c r="C8" s="29" t="s">
        <v>70</v>
      </c>
      <c r="D8" s="29" t="s">
        <v>71</v>
      </c>
      <c r="E8" s="18" t="s">
        <v>72</v>
      </c>
      <c r="F8" s="8" t="s">
        <v>43</v>
      </c>
      <c r="G8" s="30">
        <v>2</v>
      </c>
      <c r="H8" s="39">
        <f t="shared" si="0"/>
        <v>0.13333333333333333</v>
      </c>
      <c r="I8" s="41"/>
      <c r="J8" s="78">
        <f t="shared" si="2"/>
        <v>0</v>
      </c>
      <c r="K8" s="69"/>
      <c r="L8" s="43"/>
      <c r="M8" s="68">
        <f t="shared" si="3"/>
        <v>0</v>
      </c>
      <c r="N8" s="69"/>
      <c r="O8" s="43"/>
      <c r="P8" s="78">
        <f t="shared" si="4"/>
        <v>0</v>
      </c>
      <c r="Q8" s="69"/>
      <c r="R8" s="43"/>
      <c r="S8" s="68">
        <f t="shared" si="5"/>
        <v>0</v>
      </c>
      <c r="T8" s="69"/>
      <c r="U8" s="41"/>
      <c r="V8" s="78">
        <f t="shared" si="6"/>
        <v>0</v>
      </c>
      <c r="W8" s="69"/>
      <c r="X8" s="43"/>
      <c r="Y8" s="68">
        <f t="shared" si="7"/>
        <v>0</v>
      </c>
      <c r="Z8" s="69"/>
      <c r="AA8" s="43"/>
      <c r="AB8" s="68">
        <f t="shared" si="8"/>
        <v>0</v>
      </c>
      <c r="AC8" s="69"/>
    </row>
    <row r="9" spans="1:29" x14ac:dyDescent="0.25">
      <c r="A9" s="113">
        <v>6</v>
      </c>
      <c r="B9" s="112" t="s">
        <v>73</v>
      </c>
      <c r="C9" s="29" t="s">
        <v>59</v>
      </c>
      <c r="D9" s="29" t="s">
        <v>63</v>
      </c>
      <c r="E9" s="18" t="s">
        <v>61</v>
      </c>
      <c r="F9" s="8" t="s">
        <v>29</v>
      </c>
      <c r="G9" s="30">
        <v>3</v>
      </c>
      <c r="H9" s="39">
        <f t="shared" si="0"/>
        <v>0.2</v>
      </c>
      <c r="I9" s="41"/>
      <c r="J9" s="78">
        <f t="shared" si="2"/>
        <v>0</v>
      </c>
      <c r="K9" s="69"/>
      <c r="L9" s="43"/>
      <c r="M9" s="68">
        <f t="shared" si="3"/>
        <v>0</v>
      </c>
      <c r="N9" s="69"/>
      <c r="O9" s="43"/>
      <c r="P9" s="78">
        <f t="shared" si="4"/>
        <v>0</v>
      </c>
      <c r="Q9" s="69"/>
      <c r="R9" s="43"/>
      <c r="S9" s="68">
        <f t="shared" si="5"/>
        <v>0</v>
      </c>
      <c r="T9" s="69"/>
      <c r="U9" s="43"/>
      <c r="V9" s="78">
        <f t="shared" si="6"/>
        <v>0</v>
      </c>
      <c r="W9" s="69"/>
      <c r="X9" s="43"/>
      <c r="Y9" s="68">
        <f t="shared" si="7"/>
        <v>0</v>
      </c>
      <c r="Z9" s="69"/>
      <c r="AA9" s="43"/>
      <c r="AB9" s="68">
        <f t="shared" si="8"/>
        <v>0</v>
      </c>
      <c r="AC9" s="69"/>
    </row>
    <row r="10" spans="1:29" x14ac:dyDescent="0.25">
      <c r="A10" s="32"/>
      <c r="B10" s="115"/>
      <c r="C10" s="34"/>
      <c r="D10" s="34"/>
      <c r="E10" s="35"/>
      <c r="F10" s="36"/>
      <c r="G10" s="37"/>
      <c r="H10" s="40">
        <f t="shared" si="0"/>
        <v>0</v>
      </c>
      <c r="I10" s="42"/>
      <c r="J10" s="79">
        <f t="shared" si="2"/>
        <v>0</v>
      </c>
      <c r="K10" s="71"/>
      <c r="L10" s="44"/>
      <c r="M10" s="70">
        <f t="shared" si="3"/>
        <v>0</v>
      </c>
      <c r="N10" s="71"/>
      <c r="O10" s="44">
        <v>0</v>
      </c>
      <c r="P10" s="79">
        <f t="shared" si="4"/>
        <v>0</v>
      </c>
      <c r="Q10" s="71"/>
      <c r="R10" s="44">
        <v>0</v>
      </c>
      <c r="S10" s="70">
        <f t="shared" si="5"/>
        <v>0</v>
      </c>
      <c r="T10" s="71"/>
      <c r="U10" s="44"/>
      <c r="V10" s="79">
        <f t="shared" si="6"/>
        <v>0</v>
      </c>
      <c r="W10" s="71"/>
      <c r="X10" s="44"/>
      <c r="Y10" s="70">
        <f t="shared" si="7"/>
        <v>0</v>
      </c>
      <c r="Z10" s="71"/>
      <c r="AA10" s="44"/>
      <c r="AB10" s="68">
        <f t="shared" si="8"/>
        <v>0</v>
      </c>
      <c r="AC10" s="71"/>
    </row>
    <row r="11" spans="1:29" x14ac:dyDescent="0.25">
      <c r="A11" s="12"/>
      <c r="F11" s="5" t="s">
        <v>56</v>
      </c>
      <c r="G11" s="6">
        <f>SUM(G4:G10)</f>
        <v>15</v>
      </c>
      <c r="H11" s="7">
        <f>SUM(H4:H10)</f>
        <v>1</v>
      </c>
      <c r="I11" s="3"/>
    </row>
    <row r="12" spans="1:29" x14ac:dyDescent="0.25">
      <c r="A12" s="12"/>
    </row>
    <row r="13" spans="1:29" x14ac:dyDescent="0.25">
      <c r="A13" s="12"/>
    </row>
    <row r="14" spans="1:29" x14ac:dyDescent="0.25">
      <c r="A14" s="12"/>
    </row>
    <row r="15" spans="1:29" x14ac:dyDescent="0.25">
      <c r="A15" s="12"/>
    </row>
    <row r="16" spans="1:29" x14ac:dyDescent="0.25">
      <c r="A16" s="12"/>
    </row>
    <row r="17" spans="1:1" x14ac:dyDescent="0.25">
      <c r="A17" s="12"/>
    </row>
  </sheetData>
  <protectedRanges>
    <protectedRange sqref="Z10 AC4:AC9 W4:X10 T4:U10 Q4:R10 Z4:AA9 K4:L10 B4:G10 I4:I10 N4:O10" name="Range1"/>
  </protectedRanges>
  <mergeCells count="10">
    <mergeCell ref="AA1:AC1"/>
    <mergeCell ref="X1:Z1"/>
    <mergeCell ref="A2:H2"/>
    <mergeCell ref="F3:H3"/>
    <mergeCell ref="A1:H1"/>
    <mergeCell ref="I1:K1"/>
    <mergeCell ref="L1:N1"/>
    <mergeCell ref="O1:Q1"/>
    <mergeCell ref="R1:T1"/>
    <mergeCell ref="U1:W1"/>
  </mergeCells>
  <phoneticPr fontId="7" type="noConversion"/>
  <pageMargins left="0.7" right="0.7" top="0.75" bottom="0.75" header="0.3" footer="0.3"/>
  <pageSetup paperSize="9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3F738-5417-41E4-9EF6-BB87B8B33016}">
  <sheetPr>
    <tabColor theme="5" tint="0.79998168889431442"/>
  </sheetPr>
  <dimension ref="A1:AD22"/>
  <sheetViews>
    <sheetView topLeftCell="A3" zoomScaleNormal="100" workbookViewId="0">
      <pane xSplit="5" topLeftCell="Z1" activePane="topRight" state="frozen"/>
      <selection activeCell="A5" sqref="A5"/>
      <selection pane="topRight" activeCell="B14" sqref="B14"/>
    </sheetView>
  </sheetViews>
  <sheetFormatPr defaultRowHeight="18.75" customHeight="1" x14ac:dyDescent="0.3"/>
  <cols>
    <col min="1" max="1" width="13" style="13" hidden="1" customWidth="1"/>
    <col min="2" max="2" width="45.42578125" customWidth="1"/>
    <col min="3" max="5" width="28.7109375" customWidth="1"/>
    <col min="6" max="6" width="11.28515625" customWidth="1"/>
    <col min="7" max="7" width="12" style="4" customWidth="1"/>
    <col min="8" max="8" width="10.5703125" style="4" customWidth="1"/>
    <col min="9" max="10" width="12.140625" customWidth="1"/>
    <col min="11" max="11" width="10.5703125" bestFit="1" customWidth="1"/>
    <col min="12" max="13" width="12.140625" customWidth="1"/>
    <col min="14" max="14" width="42.7109375" customWidth="1"/>
    <col min="15" max="16" width="12.140625" customWidth="1"/>
    <col min="17" max="17" width="60.42578125" customWidth="1"/>
    <col min="18" max="19" width="12.140625" customWidth="1"/>
    <col min="20" max="20" width="60.42578125" customWidth="1"/>
    <col min="21" max="22" width="12.140625" customWidth="1"/>
    <col min="23" max="23" width="60.42578125" customWidth="1"/>
    <col min="24" max="25" width="12.140625" customWidth="1"/>
    <col min="26" max="26" width="60.42578125" customWidth="1"/>
    <col min="27" max="27" width="12.85546875" customWidth="1"/>
    <col min="28" max="28" width="11.28515625" customWidth="1"/>
    <col min="29" max="29" width="45.140625" customWidth="1"/>
    <col min="30" max="31" width="9.140625" customWidth="1"/>
  </cols>
  <sheetData>
    <row r="1" spans="1:30" s="15" customFormat="1" ht="41.25" customHeight="1" x14ac:dyDescent="0.25">
      <c r="A1" s="163" t="str">
        <f>'Score Collation'!D5</f>
        <v>Operational</v>
      </c>
      <c r="B1" s="164"/>
      <c r="C1" s="164"/>
      <c r="D1" s="164"/>
      <c r="E1" s="164"/>
      <c r="F1" s="164"/>
      <c r="G1" s="164"/>
      <c r="H1" s="164"/>
      <c r="I1" s="158" t="str">
        <f>'Score Collation'!A7</f>
        <v>Regional (10 councils)</v>
      </c>
      <c r="J1" s="151"/>
      <c r="K1" s="152"/>
      <c r="L1" s="147" t="str">
        <f>'Score Collation'!A8</f>
        <v>Status Quo</v>
      </c>
      <c r="M1" s="148"/>
      <c r="N1" s="149"/>
      <c r="O1" s="150" t="str">
        <f>'Score Collation'!A9</f>
        <v>Option 2</v>
      </c>
      <c r="P1" s="151"/>
      <c r="Q1" s="152"/>
      <c r="R1" s="147" t="str">
        <f>'Score Collation'!A10</f>
        <v>Option 3</v>
      </c>
      <c r="S1" s="148"/>
      <c r="T1" s="149"/>
      <c r="U1" s="150" t="str">
        <f>'Score Collation'!A11</f>
        <v>Option 4</v>
      </c>
      <c r="V1" s="151"/>
      <c r="W1" s="152"/>
      <c r="X1" s="147" t="str">
        <f>'Score Collation'!A12</f>
        <v>Option 5</v>
      </c>
      <c r="Y1" s="148"/>
      <c r="Z1" s="149"/>
      <c r="AA1" s="147" t="str">
        <f>'Score Collation'!A13</f>
        <v>Option 6</v>
      </c>
      <c r="AB1" s="148"/>
      <c r="AC1" s="149"/>
    </row>
    <row r="2" spans="1:30" s="2" customFormat="1" ht="52.5" customHeight="1" x14ac:dyDescent="0.4">
      <c r="A2" s="156"/>
      <c r="B2" s="157"/>
      <c r="C2" s="157"/>
      <c r="D2" s="157"/>
      <c r="E2" s="157"/>
      <c r="F2" s="157"/>
      <c r="G2" s="157"/>
      <c r="H2" s="157"/>
      <c r="I2" s="80"/>
      <c r="J2" s="61">
        <f>SUM(J4:J15)</f>
        <v>0</v>
      </c>
      <c r="K2" s="83"/>
      <c r="L2" s="60"/>
      <c r="M2" s="61">
        <f>SUM(M4:M15)</f>
        <v>0</v>
      </c>
      <c r="N2" s="72" t="s">
        <v>11</v>
      </c>
      <c r="O2" s="73"/>
      <c r="P2" s="61">
        <f>SUM(P4:P15)</f>
        <v>0</v>
      </c>
      <c r="Q2" s="74" t="s">
        <v>11</v>
      </c>
      <c r="R2" s="60"/>
      <c r="S2" s="61">
        <f>SUM(S4:S15)</f>
        <v>0</v>
      </c>
      <c r="T2" s="72" t="s">
        <v>11</v>
      </c>
      <c r="U2" s="73"/>
      <c r="V2" s="61">
        <f>SUM(V4:V15)</f>
        <v>0</v>
      </c>
      <c r="W2" s="74" t="s">
        <v>11</v>
      </c>
      <c r="X2" s="60"/>
      <c r="Y2" s="61">
        <f>SUM(Y4:Y15)</f>
        <v>0</v>
      </c>
      <c r="Z2" s="72" t="s">
        <v>11</v>
      </c>
      <c r="AA2" s="60"/>
      <c r="AB2" s="61">
        <f>SUM(AB4:AB15)</f>
        <v>0</v>
      </c>
      <c r="AC2" s="72" t="s">
        <v>11</v>
      </c>
    </row>
    <row r="3" spans="1:30" s="1" customFormat="1" ht="79.5" customHeight="1" x14ac:dyDescent="0.25">
      <c r="A3" s="26"/>
      <c r="B3" s="19" t="s">
        <v>12</v>
      </c>
      <c r="C3" s="20" t="s">
        <v>13</v>
      </c>
      <c r="D3" s="21" t="s">
        <v>14</v>
      </c>
      <c r="E3" s="22" t="s">
        <v>15</v>
      </c>
      <c r="F3" s="161" t="s">
        <v>16</v>
      </c>
      <c r="G3" s="162"/>
      <c r="H3" s="162"/>
      <c r="I3" s="81" t="s">
        <v>17</v>
      </c>
      <c r="J3" s="76" t="s">
        <v>18</v>
      </c>
      <c r="K3" s="77" t="s">
        <v>19</v>
      </c>
      <c r="L3" s="65" t="s">
        <v>17</v>
      </c>
      <c r="M3" s="66" t="s">
        <v>18</v>
      </c>
      <c r="N3" s="67" t="s">
        <v>19</v>
      </c>
      <c r="O3" s="75" t="s">
        <v>17</v>
      </c>
      <c r="P3" s="76" t="s">
        <v>18</v>
      </c>
      <c r="Q3" s="77" t="s">
        <v>19</v>
      </c>
      <c r="R3" s="65" t="s">
        <v>17</v>
      </c>
      <c r="S3" s="66" t="s">
        <v>18</v>
      </c>
      <c r="T3" s="67" t="s">
        <v>19</v>
      </c>
      <c r="U3" s="75" t="s">
        <v>17</v>
      </c>
      <c r="V3" s="76" t="s">
        <v>18</v>
      </c>
      <c r="W3" s="77" t="s">
        <v>19</v>
      </c>
      <c r="X3" s="65" t="s">
        <v>17</v>
      </c>
      <c r="Y3" s="66" t="s">
        <v>18</v>
      </c>
      <c r="Z3" s="67" t="s">
        <v>19</v>
      </c>
      <c r="AA3" s="65" t="s">
        <v>17</v>
      </c>
      <c r="AB3" s="66" t="s">
        <v>18</v>
      </c>
      <c r="AC3" s="67" t="s">
        <v>19</v>
      </c>
    </row>
    <row r="4" spans="1:30" ht="37.35" customHeight="1" x14ac:dyDescent="0.25">
      <c r="A4" s="27">
        <v>1</v>
      </c>
      <c r="B4" s="16" t="s">
        <v>74</v>
      </c>
      <c r="C4" s="9" t="s">
        <v>75</v>
      </c>
      <c r="D4" s="9" t="s">
        <v>76</v>
      </c>
      <c r="E4" s="17" t="s">
        <v>77</v>
      </c>
      <c r="F4" s="10" t="s">
        <v>29</v>
      </c>
      <c r="G4" s="11">
        <v>3</v>
      </c>
      <c r="H4" s="38">
        <f t="shared" ref="H4:H15" si="0">G4/$G$16</f>
        <v>0.13043478260869565</v>
      </c>
      <c r="I4" s="41"/>
      <c r="J4" s="78">
        <f>I4*H4</f>
        <v>0</v>
      </c>
      <c r="K4" s="69"/>
      <c r="L4" s="41"/>
      <c r="M4" s="68">
        <f>L4*H4</f>
        <v>0</v>
      </c>
      <c r="N4" s="69"/>
      <c r="O4" s="41"/>
      <c r="P4" s="78">
        <f>O4*H4</f>
        <v>0</v>
      </c>
      <c r="Q4" s="69"/>
      <c r="R4" s="41"/>
      <c r="S4" s="68">
        <f>R4*H4</f>
        <v>0</v>
      </c>
      <c r="T4" s="69"/>
      <c r="U4" s="41"/>
      <c r="V4" s="78">
        <f>U4*H4</f>
        <v>0</v>
      </c>
      <c r="W4" s="69"/>
      <c r="X4" s="41"/>
      <c r="Y4" s="68">
        <f>X4*$H4</f>
        <v>0</v>
      </c>
      <c r="Z4" s="69"/>
      <c r="AA4" s="41"/>
      <c r="AB4" s="68">
        <f>AA4*$H4</f>
        <v>0</v>
      </c>
      <c r="AC4" s="69"/>
      <c r="AD4" s="124"/>
    </row>
    <row r="5" spans="1:30" ht="37.35" customHeight="1" x14ac:dyDescent="0.25">
      <c r="A5" s="28">
        <v>2</v>
      </c>
      <c r="B5" s="14" t="s">
        <v>78</v>
      </c>
      <c r="C5" s="29" t="s">
        <v>79</v>
      </c>
      <c r="D5" s="29" t="s">
        <v>80</v>
      </c>
      <c r="E5" s="18" t="s">
        <v>81</v>
      </c>
      <c r="F5" s="8" t="s">
        <v>82</v>
      </c>
      <c r="G5" s="30">
        <v>2</v>
      </c>
      <c r="H5" s="39">
        <f t="shared" si="0"/>
        <v>8.6956521739130432E-2</v>
      </c>
      <c r="I5" s="41"/>
      <c r="J5" s="78">
        <f t="shared" ref="J5:J15" si="1">I5*H5</f>
        <v>0</v>
      </c>
      <c r="K5" s="69"/>
      <c r="L5" s="41"/>
      <c r="M5" s="68">
        <f t="shared" ref="M5:M15" si="2">L5*H5</f>
        <v>0</v>
      </c>
      <c r="N5" s="69"/>
      <c r="O5" s="41"/>
      <c r="P5" s="78">
        <f t="shared" ref="P5:P15" si="3">O5*H5</f>
        <v>0</v>
      </c>
      <c r="Q5" s="69"/>
      <c r="R5" s="41"/>
      <c r="S5" s="68">
        <f t="shared" ref="S5:S15" si="4">R5*H5</f>
        <v>0</v>
      </c>
      <c r="T5" s="69"/>
      <c r="U5" s="41"/>
      <c r="V5" s="78">
        <f t="shared" ref="V5:V15" si="5">U5*H5</f>
        <v>0</v>
      </c>
      <c r="W5" s="69"/>
      <c r="X5" s="41"/>
      <c r="Y5" s="68">
        <f t="shared" ref="Y5:Y15" si="6">X5*H5</f>
        <v>0</v>
      </c>
      <c r="Z5" s="69"/>
      <c r="AA5" s="41"/>
      <c r="AB5" s="68">
        <f t="shared" ref="AB5:AB15" si="7">AA5*$H5</f>
        <v>0</v>
      </c>
      <c r="AC5" s="69"/>
      <c r="AD5" s="124"/>
    </row>
    <row r="6" spans="1:30" ht="37.35" customHeight="1" x14ac:dyDescent="0.25">
      <c r="A6" s="28">
        <v>3</v>
      </c>
      <c r="B6" s="14" t="s">
        <v>83</v>
      </c>
      <c r="C6" s="29" t="s">
        <v>84</v>
      </c>
      <c r="D6" s="29" t="s">
        <v>85</v>
      </c>
      <c r="E6" s="18" t="s">
        <v>86</v>
      </c>
      <c r="F6" s="8" t="s">
        <v>82</v>
      </c>
      <c r="G6" s="30">
        <v>2</v>
      </c>
      <c r="H6" s="39">
        <f t="shared" si="0"/>
        <v>8.6956521739130432E-2</v>
      </c>
      <c r="I6" s="41"/>
      <c r="J6" s="78">
        <f t="shared" si="1"/>
        <v>0</v>
      </c>
      <c r="K6" s="69"/>
      <c r="L6" s="41"/>
      <c r="M6" s="68">
        <f t="shared" si="2"/>
        <v>0</v>
      </c>
      <c r="N6" s="69"/>
      <c r="O6" s="41"/>
      <c r="P6" s="78">
        <f t="shared" si="3"/>
        <v>0</v>
      </c>
      <c r="Q6" s="69"/>
      <c r="R6" s="41"/>
      <c r="S6" s="68">
        <f t="shared" si="4"/>
        <v>0</v>
      </c>
      <c r="T6" s="69"/>
      <c r="U6" s="41"/>
      <c r="V6" s="78">
        <f t="shared" si="5"/>
        <v>0</v>
      </c>
      <c r="W6" s="69"/>
      <c r="X6" s="41"/>
      <c r="Y6" s="68">
        <f t="shared" si="6"/>
        <v>0</v>
      </c>
      <c r="Z6" s="69"/>
      <c r="AA6" s="41"/>
      <c r="AB6" s="68">
        <f t="shared" si="7"/>
        <v>0</v>
      </c>
      <c r="AC6" s="69"/>
      <c r="AD6" s="124"/>
    </row>
    <row r="7" spans="1:30" ht="37.35" customHeight="1" x14ac:dyDescent="0.25">
      <c r="A7" s="28">
        <v>4</v>
      </c>
      <c r="B7" s="14" t="s">
        <v>87</v>
      </c>
      <c r="C7" s="29" t="s">
        <v>88</v>
      </c>
      <c r="D7" s="29" t="s">
        <v>89</v>
      </c>
      <c r="E7" s="18" t="s">
        <v>90</v>
      </c>
      <c r="F7" s="8" t="s">
        <v>29</v>
      </c>
      <c r="G7" s="30">
        <v>3</v>
      </c>
      <c r="H7" s="39">
        <f t="shared" si="0"/>
        <v>0.13043478260869565</v>
      </c>
      <c r="I7" s="41"/>
      <c r="J7" s="78">
        <f t="shared" si="1"/>
        <v>0</v>
      </c>
      <c r="K7" s="69"/>
      <c r="L7" s="41"/>
      <c r="M7" s="68">
        <f t="shared" si="2"/>
        <v>0</v>
      </c>
      <c r="N7" s="69"/>
      <c r="O7" s="41"/>
      <c r="P7" s="78">
        <f t="shared" si="3"/>
        <v>0</v>
      </c>
      <c r="Q7" s="69"/>
      <c r="R7" s="41"/>
      <c r="S7" s="68">
        <f t="shared" si="4"/>
        <v>0</v>
      </c>
      <c r="T7" s="69"/>
      <c r="U7" s="41"/>
      <c r="V7" s="78">
        <f t="shared" si="5"/>
        <v>0</v>
      </c>
      <c r="W7" s="69"/>
      <c r="X7" s="41"/>
      <c r="Y7" s="68">
        <f t="shared" si="6"/>
        <v>0</v>
      </c>
      <c r="Z7" s="69"/>
      <c r="AA7" s="41"/>
      <c r="AB7" s="68">
        <f t="shared" si="7"/>
        <v>0</v>
      </c>
      <c r="AC7" s="69"/>
      <c r="AD7" s="124"/>
    </row>
    <row r="8" spans="1:30" ht="37.35" customHeight="1" x14ac:dyDescent="0.25">
      <c r="A8" s="28">
        <v>5</v>
      </c>
      <c r="B8" s="14" t="s">
        <v>91</v>
      </c>
      <c r="C8" s="29" t="s">
        <v>92</v>
      </c>
      <c r="D8" s="29" t="s">
        <v>93</v>
      </c>
      <c r="E8" s="18" t="s">
        <v>94</v>
      </c>
      <c r="F8" s="8" t="s">
        <v>24</v>
      </c>
      <c r="G8" s="30">
        <v>1</v>
      </c>
      <c r="H8" s="39">
        <f t="shared" si="0"/>
        <v>4.3478260869565216E-2</v>
      </c>
      <c r="I8" s="41"/>
      <c r="J8" s="78">
        <f t="shared" si="1"/>
        <v>0</v>
      </c>
      <c r="K8" s="69"/>
      <c r="L8" s="41"/>
      <c r="M8" s="68">
        <f t="shared" si="2"/>
        <v>0</v>
      </c>
      <c r="N8" s="69"/>
      <c r="O8" s="41"/>
      <c r="P8" s="78">
        <f t="shared" si="3"/>
        <v>0</v>
      </c>
      <c r="Q8" s="69"/>
      <c r="R8" s="41"/>
      <c r="S8" s="68">
        <f t="shared" si="4"/>
        <v>0</v>
      </c>
      <c r="T8" s="69"/>
      <c r="U8" s="41"/>
      <c r="V8" s="78">
        <f t="shared" si="5"/>
        <v>0</v>
      </c>
      <c r="W8" s="69"/>
      <c r="X8" s="41"/>
      <c r="Y8" s="68">
        <f t="shared" si="6"/>
        <v>0</v>
      </c>
      <c r="Z8" s="69"/>
      <c r="AA8" s="41"/>
      <c r="AB8" s="68">
        <f t="shared" si="7"/>
        <v>0</v>
      </c>
      <c r="AC8" s="69"/>
      <c r="AD8" s="124"/>
    </row>
    <row r="9" spans="1:30" ht="45" x14ac:dyDescent="0.25">
      <c r="A9" s="31">
        <v>6</v>
      </c>
      <c r="B9" s="58" t="s">
        <v>95</v>
      </c>
      <c r="C9" s="29" t="s">
        <v>96</v>
      </c>
      <c r="D9" s="29" t="s">
        <v>97</v>
      </c>
      <c r="E9" s="18" t="s">
        <v>98</v>
      </c>
      <c r="F9" s="8" t="s">
        <v>29</v>
      </c>
      <c r="G9" s="30">
        <v>3</v>
      </c>
      <c r="H9" s="39">
        <f t="shared" si="0"/>
        <v>0.13043478260869565</v>
      </c>
      <c r="I9" s="41"/>
      <c r="J9" s="78">
        <f t="shared" si="1"/>
        <v>0</v>
      </c>
      <c r="K9" s="69"/>
      <c r="L9" s="41"/>
      <c r="M9" s="68">
        <f t="shared" si="2"/>
        <v>0</v>
      </c>
      <c r="N9" s="69"/>
      <c r="O9" s="41"/>
      <c r="P9" s="78">
        <f t="shared" si="3"/>
        <v>0</v>
      </c>
      <c r="Q9" s="69"/>
      <c r="R9" s="41"/>
      <c r="S9" s="68">
        <f t="shared" si="4"/>
        <v>0</v>
      </c>
      <c r="T9" s="69"/>
      <c r="U9" s="41"/>
      <c r="V9" s="78">
        <f t="shared" si="5"/>
        <v>0</v>
      </c>
      <c r="W9" s="69"/>
      <c r="X9" s="41"/>
      <c r="Y9" s="68">
        <f t="shared" si="6"/>
        <v>0</v>
      </c>
      <c r="Z9" s="69"/>
      <c r="AA9" s="41"/>
      <c r="AB9" s="68">
        <f t="shared" si="7"/>
        <v>0</v>
      </c>
      <c r="AC9" s="69"/>
      <c r="AD9" s="124"/>
    </row>
    <row r="10" spans="1:30" ht="30" x14ac:dyDescent="0.25">
      <c r="A10" s="31">
        <v>7</v>
      </c>
      <c r="B10" s="14" t="s">
        <v>99</v>
      </c>
      <c r="C10" s="29" t="s">
        <v>100</v>
      </c>
      <c r="D10" s="29" t="s">
        <v>101</v>
      </c>
      <c r="E10" s="18" t="s">
        <v>102</v>
      </c>
      <c r="F10" s="8" t="s">
        <v>43</v>
      </c>
      <c r="G10" s="30">
        <v>2</v>
      </c>
      <c r="H10" s="39">
        <f t="shared" si="0"/>
        <v>8.6956521739130432E-2</v>
      </c>
      <c r="I10" s="41"/>
      <c r="J10" s="78">
        <f t="shared" si="1"/>
        <v>0</v>
      </c>
      <c r="K10" s="69"/>
      <c r="L10" s="41"/>
      <c r="M10" s="68">
        <f t="shared" si="2"/>
        <v>0</v>
      </c>
      <c r="N10" s="69"/>
      <c r="O10" s="41"/>
      <c r="P10" s="78">
        <f t="shared" si="3"/>
        <v>0</v>
      </c>
      <c r="Q10" s="69"/>
      <c r="R10" s="41"/>
      <c r="S10" s="68">
        <f t="shared" si="4"/>
        <v>0</v>
      </c>
      <c r="T10" s="69"/>
      <c r="U10" s="41"/>
      <c r="V10" s="78">
        <f t="shared" si="5"/>
        <v>0</v>
      </c>
      <c r="W10" s="69"/>
      <c r="X10" s="41"/>
      <c r="Y10" s="68">
        <f t="shared" si="6"/>
        <v>0</v>
      </c>
      <c r="Z10" s="69"/>
      <c r="AA10" s="41"/>
      <c r="AB10" s="68">
        <f t="shared" si="7"/>
        <v>0</v>
      </c>
      <c r="AC10" s="69"/>
      <c r="AD10" s="124"/>
    </row>
    <row r="11" spans="1:30" ht="30" x14ac:dyDescent="0.25">
      <c r="A11" s="31">
        <v>8</v>
      </c>
      <c r="B11" s="14" t="s">
        <v>103</v>
      </c>
      <c r="C11" s="29" t="s">
        <v>104</v>
      </c>
      <c r="D11" s="29" t="s">
        <v>97</v>
      </c>
      <c r="E11" s="18" t="s">
        <v>105</v>
      </c>
      <c r="F11" s="8" t="s">
        <v>43</v>
      </c>
      <c r="G11" s="30">
        <v>2</v>
      </c>
      <c r="H11" s="39">
        <f t="shared" si="0"/>
        <v>8.6956521739130432E-2</v>
      </c>
      <c r="I11" s="41"/>
      <c r="J11" s="78">
        <f t="shared" si="1"/>
        <v>0</v>
      </c>
      <c r="K11" s="69"/>
      <c r="L11" s="41"/>
      <c r="M11" s="68">
        <f t="shared" si="2"/>
        <v>0</v>
      </c>
      <c r="N11" s="69"/>
      <c r="O11" s="41"/>
      <c r="P11" s="78">
        <f t="shared" si="3"/>
        <v>0</v>
      </c>
      <c r="Q11" s="69"/>
      <c r="R11" s="41"/>
      <c r="S11" s="68">
        <f t="shared" si="4"/>
        <v>0</v>
      </c>
      <c r="T11" s="69"/>
      <c r="U11" s="41"/>
      <c r="V11" s="78">
        <f t="shared" si="5"/>
        <v>0</v>
      </c>
      <c r="W11" s="69"/>
      <c r="X11" s="41"/>
      <c r="Y11" s="68">
        <f t="shared" si="6"/>
        <v>0</v>
      </c>
      <c r="Z11" s="69"/>
      <c r="AA11" s="41"/>
      <c r="AB11" s="68">
        <f t="shared" si="7"/>
        <v>0</v>
      </c>
      <c r="AC11" s="69"/>
      <c r="AD11" s="124"/>
    </row>
    <row r="12" spans="1:30" ht="30" x14ac:dyDescent="0.25">
      <c r="A12" s="31">
        <v>9</v>
      </c>
      <c r="B12" s="14" t="s">
        <v>106</v>
      </c>
      <c r="C12" s="29" t="s">
        <v>107</v>
      </c>
      <c r="D12" s="29" t="s">
        <v>108</v>
      </c>
      <c r="E12" s="18" t="s">
        <v>109</v>
      </c>
      <c r="F12" s="8" t="s">
        <v>29</v>
      </c>
      <c r="G12" s="30">
        <v>3</v>
      </c>
      <c r="H12" s="39">
        <f t="shared" si="0"/>
        <v>0.13043478260869565</v>
      </c>
      <c r="I12" s="41"/>
      <c r="J12" s="78">
        <f t="shared" si="1"/>
        <v>0</v>
      </c>
      <c r="K12" s="69"/>
      <c r="L12" s="41"/>
      <c r="M12" s="68">
        <f t="shared" si="2"/>
        <v>0</v>
      </c>
      <c r="N12" s="69"/>
      <c r="O12" s="41"/>
      <c r="P12" s="78">
        <f t="shared" si="3"/>
        <v>0</v>
      </c>
      <c r="Q12" s="69"/>
      <c r="R12" s="41"/>
      <c r="S12" s="68">
        <f t="shared" si="4"/>
        <v>0</v>
      </c>
      <c r="T12" s="69"/>
      <c r="U12" s="41"/>
      <c r="V12" s="78">
        <f t="shared" si="5"/>
        <v>0</v>
      </c>
      <c r="W12" s="69"/>
      <c r="X12" s="41"/>
      <c r="Y12" s="68">
        <f t="shared" si="6"/>
        <v>0</v>
      </c>
      <c r="Z12" s="69"/>
      <c r="AA12" s="41"/>
      <c r="AB12" s="68">
        <f t="shared" si="7"/>
        <v>0</v>
      </c>
      <c r="AC12" s="69"/>
      <c r="AD12" s="124"/>
    </row>
    <row r="13" spans="1:30" ht="45" x14ac:dyDescent="0.25">
      <c r="A13" s="31">
        <v>10</v>
      </c>
      <c r="B13" s="14" t="s">
        <v>110</v>
      </c>
      <c r="C13" s="29" t="s">
        <v>111</v>
      </c>
      <c r="D13" s="29" t="s">
        <v>112</v>
      </c>
      <c r="E13" s="18" t="s">
        <v>113</v>
      </c>
      <c r="F13" s="8" t="s">
        <v>24</v>
      </c>
      <c r="G13" s="30">
        <v>1</v>
      </c>
      <c r="H13" s="39">
        <f t="shared" si="0"/>
        <v>4.3478260869565216E-2</v>
      </c>
      <c r="I13" s="41"/>
      <c r="J13" s="78">
        <f t="shared" si="1"/>
        <v>0</v>
      </c>
      <c r="K13" s="69"/>
      <c r="L13" s="41"/>
      <c r="M13" s="68">
        <f t="shared" si="2"/>
        <v>0</v>
      </c>
      <c r="N13" s="69"/>
      <c r="O13" s="41"/>
      <c r="P13" s="78">
        <f t="shared" si="3"/>
        <v>0</v>
      </c>
      <c r="Q13" s="69"/>
      <c r="R13" s="41"/>
      <c r="S13" s="68">
        <f t="shared" si="4"/>
        <v>0</v>
      </c>
      <c r="T13" s="69"/>
      <c r="U13" s="41"/>
      <c r="V13" s="78">
        <f t="shared" si="5"/>
        <v>0</v>
      </c>
      <c r="W13" s="69"/>
      <c r="X13" s="41"/>
      <c r="Y13" s="68">
        <f t="shared" si="6"/>
        <v>0</v>
      </c>
      <c r="Z13" s="69"/>
      <c r="AA13" s="41"/>
      <c r="AB13" s="68">
        <f t="shared" si="7"/>
        <v>0</v>
      </c>
      <c r="AC13" s="69"/>
      <c r="AD13" s="124"/>
    </row>
    <row r="14" spans="1:30" ht="30" x14ac:dyDescent="0.25">
      <c r="A14" s="31">
        <v>11</v>
      </c>
      <c r="B14" s="14" t="s">
        <v>164</v>
      </c>
      <c r="C14" s="29" t="s">
        <v>114</v>
      </c>
      <c r="D14" s="29" t="s">
        <v>115</v>
      </c>
      <c r="E14" s="18" t="s">
        <v>116</v>
      </c>
      <c r="F14" s="8" t="s">
        <v>117</v>
      </c>
      <c r="G14" s="30">
        <v>1</v>
      </c>
      <c r="H14" s="39">
        <f t="shared" si="0"/>
        <v>4.3478260869565216E-2</v>
      </c>
      <c r="I14" s="41"/>
      <c r="J14" s="78">
        <f t="shared" si="1"/>
        <v>0</v>
      </c>
      <c r="K14" s="69"/>
      <c r="L14" s="41"/>
      <c r="M14" s="68">
        <f t="shared" si="2"/>
        <v>0</v>
      </c>
      <c r="N14" s="69"/>
      <c r="O14" s="41"/>
      <c r="P14" s="78">
        <f t="shared" si="3"/>
        <v>0</v>
      </c>
      <c r="Q14" s="69"/>
      <c r="R14" s="41"/>
      <c r="S14" s="68">
        <f t="shared" si="4"/>
        <v>0</v>
      </c>
      <c r="T14" s="69"/>
      <c r="U14" s="41"/>
      <c r="V14" s="78">
        <f t="shared" si="5"/>
        <v>0</v>
      </c>
      <c r="W14" s="69"/>
      <c r="X14" s="41"/>
      <c r="Y14" s="68">
        <f t="shared" si="6"/>
        <v>0</v>
      </c>
      <c r="Z14" s="69"/>
      <c r="AA14" s="41"/>
      <c r="AB14" s="68">
        <f t="shared" si="7"/>
        <v>0</v>
      </c>
      <c r="AC14" s="69"/>
      <c r="AD14" s="124"/>
    </row>
    <row r="15" spans="1:30" x14ac:dyDescent="0.25">
      <c r="A15" s="32">
        <v>15</v>
      </c>
      <c r="B15" s="33"/>
      <c r="C15" s="34"/>
      <c r="D15" s="34"/>
      <c r="E15" s="35"/>
      <c r="F15" s="36"/>
      <c r="G15" s="37"/>
      <c r="H15" s="40">
        <f t="shared" si="0"/>
        <v>0</v>
      </c>
      <c r="I15" s="42"/>
      <c r="J15" s="79">
        <f t="shared" si="1"/>
        <v>0</v>
      </c>
      <c r="K15" s="71"/>
      <c r="L15" s="44">
        <v>0</v>
      </c>
      <c r="M15" s="70">
        <f t="shared" si="2"/>
        <v>0</v>
      </c>
      <c r="N15" s="71"/>
      <c r="O15" s="44"/>
      <c r="P15" s="79">
        <f t="shared" si="3"/>
        <v>0</v>
      </c>
      <c r="Q15" s="71"/>
      <c r="R15" s="44"/>
      <c r="S15" s="70">
        <f t="shared" si="4"/>
        <v>0</v>
      </c>
      <c r="T15" s="71"/>
      <c r="U15" s="44"/>
      <c r="V15" s="79">
        <f t="shared" si="5"/>
        <v>0</v>
      </c>
      <c r="W15" s="71"/>
      <c r="X15" s="44"/>
      <c r="Y15" s="70">
        <f t="shared" si="6"/>
        <v>0</v>
      </c>
      <c r="Z15" s="71"/>
      <c r="AA15" s="44"/>
      <c r="AB15" s="68">
        <f t="shared" si="7"/>
        <v>0</v>
      </c>
      <c r="AC15" s="71"/>
      <c r="AD15" s="125"/>
    </row>
    <row r="16" spans="1:30" x14ac:dyDescent="0.25">
      <c r="A16" s="12"/>
      <c r="F16" s="5" t="s">
        <v>56</v>
      </c>
      <c r="G16" s="6">
        <f>SUM(G4:G15)</f>
        <v>23</v>
      </c>
      <c r="H16" s="7">
        <f>SUM(H4:H15)</f>
        <v>0.99999999999999989</v>
      </c>
      <c r="I16" s="3"/>
    </row>
    <row r="17" spans="1:1" x14ac:dyDescent="0.25">
      <c r="A17" s="12"/>
    </row>
    <row r="18" spans="1:1" x14ac:dyDescent="0.25">
      <c r="A18" s="12"/>
    </row>
    <row r="19" spans="1:1" x14ac:dyDescent="0.25">
      <c r="A19" s="12"/>
    </row>
    <row r="20" spans="1:1" x14ac:dyDescent="0.25">
      <c r="A20" s="12"/>
    </row>
    <row r="21" spans="1:1" x14ac:dyDescent="0.25">
      <c r="A21" s="12"/>
    </row>
    <row r="22" spans="1:1" x14ac:dyDescent="0.25">
      <c r="A22" s="12"/>
    </row>
  </sheetData>
  <mergeCells count="10">
    <mergeCell ref="AA1:AC1"/>
    <mergeCell ref="X1:Z1"/>
    <mergeCell ref="A2:H2"/>
    <mergeCell ref="F3:H3"/>
    <mergeCell ref="A1:H1"/>
    <mergeCell ref="I1:K1"/>
    <mergeCell ref="L1:N1"/>
    <mergeCell ref="O1:Q1"/>
    <mergeCell ref="R1:T1"/>
    <mergeCell ref="U1:W1"/>
  </mergeCells>
  <phoneticPr fontId="7" type="noConversion"/>
  <pageMargins left="0.7" right="0.7" top="0.75" bottom="0.75" header="0.3" footer="0.3"/>
  <pageSetup paperSize="9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DBEA8-0177-463E-90E3-AFAC95763617}">
  <sheetPr>
    <tabColor theme="5" tint="0.79998168889431442"/>
  </sheetPr>
  <dimension ref="A1:AC19"/>
  <sheetViews>
    <sheetView tabSelected="1" zoomScaleNormal="100" workbookViewId="0">
      <pane xSplit="5" topLeftCell="Z1" activePane="topRight" state="frozen"/>
      <selection activeCell="A5" sqref="A5"/>
      <selection pane="topRight" activeCell="B3" sqref="B3"/>
    </sheetView>
  </sheetViews>
  <sheetFormatPr defaultRowHeight="18.75" customHeight="1" x14ac:dyDescent="0.3"/>
  <cols>
    <col min="1" max="1" width="13" style="13" hidden="1" customWidth="1"/>
    <col min="2" max="2" width="48.42578125" customWidth="1"/>
    <col min="3" max="5" width="28.7109375" customWidth="1"/>
    <col min="6" max="6" width="11.28515625" customWidth="1"/>
    <col min="7" max="7" width="12" style="4" customWidth="1"/>
    <col min="8" max="8" width="10.5703125" style="4" customWidth="1"/>
    <col min="9" max="10" width="12.140625" customWidth="1"/>
    <col min="11" max="11" width="42.7109375" customWidth="1"/>
    <col min="12" max="13" width="12.140625" customWidth="1"/>
    <col min="14" max="14" width="42.7109375" customWidth="1"/>
    <col min="15" max="16" width="12.140625" customWidth="1"/>
    <col min="17" max="17" width="60.42578125" customWidth="1"/>
    <col min="18" max="19" width="12.140625" customWidth="1"/>
    <col min="20" max="20" width="60.42578125" customWidth="1"/>
    <col min="21" max="22" width="12.140625" customWidth="1"/>
    <col min="23" max="23" width="60.42578125" customWidth="1"/>
    <col min="24" max="25" width="12.140625" customWidth="1"/>
    <col min="26" max="26" width="60.42578125" customWidth="1"/>
    <col min="27" max="27" width="11.28515625" customWidth="1"/>
    <col min="28" max="28" width="12.85546875" customWidth="1"/>
    <col min="29" max="29" width="38" customWidth="1"/>
    <col min="30" max="30" width="9.140625" customWidth="1"/>
  </cols>
  <sheetData>
    <row r="1" spans="1:29" s="15" customFormat="1" ht="41.25" customHeight="1" x14ac:dyDescent="0.25">
      <c r="A1" s="163" t="str">
        <f>'Score Collation'!E5</f>
        <v>Relationships &amp; Trust</v>
      </c>
      <c r="B1" s="164"/>
      <c r="C1" s="164"/>
      <c r="D1" s="164"/>
      <c r="E1" s="164"/>
      <c r="F1" s="164"/>
      <c r="G1" s="164"/>
      <c r="H1" s="164"/>
      <c r="I1" s="158" t="str">
        <f>'Score Collation'!A7</f>
        <v>Regional (10 councils)</v>
      </c>
      <c r="J1" s="151"/>
      <c r="K1" s="152"/>
      <c r="L1" s="147" t="str">
        <f>'Score Collation'!A8</f>
        <v>Status Quo</v>
      </c>
      <c r="M1" s="148"/>
      <c r="N1" s="149"/>
      <c r="O1" s="150" t="str">
        <f>'Score Collation'!A9</f>
        <v>Option 2</v>
      </c>
      <c r="P1" s="151"/>
      <c r="Q1" s="152"/>
      <c r="R1" s="147" t="str">
        <f>'Score Collation'!A10</f>
        <v>Option 3</v>
      </c>
      <c r="S1" s="148"/>
      <c r="T1" s="149"/>
      <c r="U1" s="150" t="str">
        <f>'Score Collation'!A11</f>
        <v>Option 4</v>
      </c>
      <c r="V1" s="151"/>
      <c r="W1" s="152"/>
      <c r="X1" s="147" t="str">
        <f>'Score Collation'!A12</f>
        <v>Option 5</v>
      </c>
      <c r="Y1" s="148"/>
      <c r="Z1" s="149"/>
      <c r="AA1" s="147" t="str">
        <f>'Score Collation'!A13</f>
        <v>Option 6</v>
      </c>
      <c r="AB1" s="148"/>
      <c r="AC1" s="149"/>
    </row>
    <row r="2" spans="1:29" s="2" customFormat="1" ht="52.5" customHeight="1" x14ac:dyDescent="0.4">
      <c r="A2" s="156"/>
      <c r="B2" s="157"/>
      <c r="C2" s="157"/>
      <c r="D2" s="157"/>
      <c r="E2" s="157"/>
      <c r="F2" s="157"/>
      <c r="G2" s="157"/>
      <c r="H2" s="157"/>
      <c r="I2" s="80"/>
      <c r="J2" s="61">
        <f>SUM(J4:J12)</f>
        <v>0</v>
      </c>
      <c r="K2" s="74"/>
      <c r="L2" s="60"/>
      <c r="M2" s="61">
        <f>SUM(M4:M12)</f>
        <v>0</v>
      </c>
      <c r="N2" s="72" t="s">
        <v>11</v>
      </c>
      <c r="O2" s="73"/>
      <c r="P2" s="61">
        <f>SUM(P4:P12)</f>
        <v>0</v>
      </c>
      <c r="Q2" s="74" t="s">
        <v>11</v>
      </c>
      <c r="R2" s="60"/>
      <c r="S2" s="61">
        <f>SUM(S4:S12)</f>
        <v>0</v>
      </c>
      <c r="T2" s="72" t="s">
        <v>11</v>
      </c>
      <c r="U2" s="73"/>
      <c r="V2" s="61">
        <f>SUM(V4:V12)</f>
        <v>0</v>
      </c>
      <c r="W2" s="74" t="s">
        <v>11</v>
      </c>
      <c r="X2" s="60"/>
      <c r="Y2" s="61">
        <f>SUM(Y4:Y12)</f>
        <v>0</v>
      </c>
      <c r="Z2" s="72" t="s">
        <v>11</v>
      </c>
      <c r="AA2" s="60"/>
      <c r="AB2" s="61">
        <f>SUM(AB4:AB12)</f>
        <v>0</v>
      </c>
      <c r="AC2" s="72" t="s">
        <v>11</v>
      </c>
    </row>
    <row r="3" spans="1:29" s="1" customFormat="1" ht="79.5" customHeight="1" x14ac:dyDescent="0.25">
      <c r="A3" s="26"/>
      <c r="B3" s="19" t="s">
        <v>12</v>
      </c>
      <c r="C3" s="20" t="s">
        <v>13</v>
      </c>
      <c r="D3" s="21" t="s">
        <v>14</v>
      </c>
      <c r="E3" s="22" t="s">
        <v>15</v>
      </c>
      <c r="F3" s="161" t="s">
        <v>16</v>
      </c>
      <c r="G3" s="162"/>
      <c r="H3" s="162"/>
      <c r="I3" s="81" t="s">
        <v>17</v>
      </c>
      <c r="J3" s="76" t="s">
        <v>18</v>
      </c>
      <c r="K3" s="77" t="s">
        <v>19</v>
      </c>
      <c r="L3" s="65" t="s">
        <v>17</v>
      </c>
      <c r="M3" s="66" t="s">
        <v>18</v>
      </c>
      <c r="N3" s="67" t="s">
        <v>19</v>
      </c>
      <c r="O3" s="75" t="s">
        <v>17</v>
      </c>
      <c r="P3" s="76" t="s">
        <v>18</v>
      </c>
      <c r="Q3" s="77" t="s">
        <v>19</v>
      </c>
      <c r="R3" s="65" t="s">
        <v>17</v>
      </c>
      <c r="S3" s="66" t="s">
        <v>18</v>
      </c>
      <c r="T3" s="67" t="s">
        <v>19</v>
      </c>
      <c r="U3" s="75" t="s">
        <v>17</v>
      </c>
      <c r="V3" s="76" t="s">
        <v>18</v>
      </c>
      <c r="W3" s="77" t="s">
        <v>19</v>
      </c>
      <c r="X3" s="65" t="s">
        <v>17</v>
      </c>
      <c r="Y3" s="66" t="s">
        <v>18</v>
      </c>
      <c r="Z3" s="67" t="s">
        <v>19</v>
      </c>
      <c r="AA3" s="65" t="s">
        <v>17</v>
      </c>
      <c r="AB3" s="66" t="s">
        <v>18</v>
      </c>
      <c r="AC3" s="67" t="s">
        <v>19</v>
      </c>
    </row>
    <row r="4" spans="1:29" ht="37.35" customHeight="1" x14ac:dyDescent="0.25">
      <c r="A4" s="27">
        <v>1</v>
      </c>
      <c r="B4" s="16" t="s">
        <v>118</v>
      </c>
      <c r="C4" s="9" t="s">
        <v>119</v>
      </c>
      <c r="D4" s="9" t="s">
        <v>120</v>
      </c>
      <c r="E4" s="17" t="s">
        <v>121</v>
      </c>
      <c r="F4" s="55" t="s">
        <v>29</v>
      </c>
      <c r="G4" s="11">
        <v>3</v>
      </c>
      <c r="H4" s="38">
        <f t="shared" ref="H4:H12" si="0">G4/$G$13</f>
        <v>0.13636363636363635</v>
      </c>
      <c r="I4" s="41"/>
      <c r="J4" s="78">
        <f>I4*H4</f>
        <v>0</v>
      </c>
      <c r="K4" s="69"/>
      <c r="L4" s="43"/>
      <c r="M4" s="68">
        <f>L4*H4</f>
        <v>0</v>
      </c>
      <c r="N4" s="69"/>
      <c r="O4" s="43"/>
      <c r="P4" s="78">
        <f>O4*H4</f>
        <v>0</v>
      </c>
      <c r="Q4" s="69"/>
      <c r="R4" s="43"/>
      <c r="S4" s="68">
        <f>R4*H4</f>
        <v>0</v>
      </c>
      <c r="T4" s="69"/>
      <c r="U4" s="43"/>
      <c r="V4" s="78">
        <f>U4*H4</f>
        <v>0</v>
      </c>
      <c r="W4" s="69"/>
      <c r="X4" s="43"/>
      <c r="Y4" s="68">
        <f>X4*$H4</f>
        <v>0</v>
      </c>
      <c r="Z4" s="69"/>
      <c r="AA4" s="43"/>
      <c r="AB4" s="68">
        <f>AA4*$H4</f>
        <v>0</v>
      </c>
      <c r="AC4" s="69"/>
    </row>
    <row r="5" spans="1:29" ht="54.75" customHeight="1" x14ac:dyDescent="0.25">
      <c r="A5" s="28">
        <v>2</v>
      </c>
      <c r="B5" s="14" t="s">
        <v>122</v>
      </c>
      <c r="C5" s="29" t="s">
        <v>123</v>
      </c>
      <c r="D5" s="29" t="s">
        <v>124</v>
      </c>
      <c r="E5" s="18" t="s">
        <v>125</v>
      </c>
      <c r="F5" s="55" t="s">
        <v>29</v>
      </c>
      <c r="G5" s="30">
        <v>3</v>
      </c>
      <c r="H5" s="39">
        <f t="shared" si="0"/>
        <v>0.13636363636363635</v>
      </c>
      <c r="I5" s="41"/>
      <c r="J5" s="78">
        <f t="shared" ref="J5:J12" si="1">I5*H5</f>
        <v>0</v>
      </c>
      <c r="K5" s="69"/>
      <c r="L5" s="43"/>
      <c r="M5" s="68">
        <f t="shared" ref="M5:M12" si="2">L5*H5</f>
        <v>0</v>
      </c>
      <c r="N5" s="69"/>
      <c r="O5" s="43"/>
      <c r="P5" s="78">
        <f t="shared" ref="P5:P12" si="3">O5*H5</f>
        <v>0</v>
      </c>
      <c r="Q5" s="69"/>
      <c r="R5" s="43"/>
      <c r="S5" s="68">
        <f t="shared" ref="S5:S12" si="4">R5*H5</f>
        <v>0</v>
      </c>
      <c r="T5" s="69"/>
      <c r="U5" s="43"/>
      <c r="V5" s="78">
        <f t="shared" ref="V5:V12" si="5">U5*H5</f>
        <v>0</v>
      </c>
      <c r="W5" s="69"/>
      <c r="X5" s="43"/>
      <c r="Y5" s="68">
        <f t="shared" ref="Y5:Y12" si="6">X5*H5</f>
        <v>0</v>
      </c>
      <c r="Z5" s="69"/>
      <c r="AA5" s="43"/>
      <c r="AB5" s="68">
        <f t="shared" ref="AB5:AB11" si="7">AA5*$H5</f>
        <v>0</v>
      </c>
      <c r="AC5" s="69"/>
    </row>
    <row r="6" spans="1:29" ht="37.35" customHeight="1" x14ac:dyDescent="0.25">
      <c r="A6" s="28">
        <v>3</v>
      </c>
      <c r="B6" s="14" t="s">
        <v>126</v>
      </c>
      <c r="C6" s="29" t="s">
        <v>127</v>
      </c>
      <c r="D6" s="29" t="s">
        <v>128</v>
      </c>
      <c r="E6" s="18" t="s">
        <v>129</v>
      </c>
      <c r="F6" s="55" t="s">
        <v>29</v>
      </c>
      <c r="G6" s="30">
        <v>3</v>
      </c>
      <c r="H6" s="39">
        <f t="shared" si="0"/>
        <v>0.13636363636363635</v>
      </c>
      <c r="I6" s="41"/>
      <c r="J6" s="78">
        <f t="shared" si="1"/>
        <v>0</v>
      </c>
      <c r="K6" s="69"/>
      <c r="L6" s="43"/>
      <c r="M6" s="68">
        <f t="shared" si="2"/>
        <v>0</v>
      </c>
      <c r="N6" s="69"/>
      <c r="O6" s="43"/>
      <c r="P6" s="78">
        <f t="shared" si="3"/>
        <v>0</v>
      </c>
      <c r="Q6" s="69"/>
      <c r="R6" s="43"/>
      <c r="S6" s="68">
        <f t="shared" si="4"/>
        <v>0</v>
      </c>
      <c r="T6" s="69"/>
      <c r="U6" s="43"/>
      <c r="V6" s="78">
        <f t="shared" si="5"/>
        <v>0</v>
      </c>
      <c r="W6" s="69"/>
      <c r="X6" s="43"/>
      <c r="Y6" s="68">
        <f t="shared" si="6"/>
        <v>0</v>
      </c>
      <c r="Z6" s="69"/>
      <c r="AA6" s="43"/>
      <c r="AB6" s="68">
        <f t="shared" si="7"/>
        <v>0</v>
      </c>
      <c r="AC6" s="69"/>
    </row>
    <row r="7" spans="1:29" ht="37.35" customHeight="1" x14ac:dyDescent="0.25">
      <c r="A7" s="28">
        <v>4</v>
      </c>
      <c r="B7" s="14" t="s">
        <v>130</v>
      </c>
      <c r="C7" s="29" t="s">
        <v>127</v>
      </c>
      <c r="D7" s="29" t="s">
        <v>128</v>
      </c>
      <c r="E7" s="18" t="s">
        <v>129</v>
      </c>
      <c r="F7" s="55" t="s">
        <v>29</v>
      </c>
      <c r="G7" s="30">
        <v>3</v>
      </c>
      <c r="H7" s="39">
        <f t="shared" si="0"/>
        <v>0.13636363636363635</v>
      </c>
      <c r="I7" s="41"/>
      <c r="J7" s="78">
        <f t="shared" si="1"/>
        <v>0</v>
      </c>
      <c r="K7" s="69"/>
      <c r="L7" s="43"/>
      <c r="M7" s="68">
        <f t="shared" si="2"/>
        <v>0</v>
      </c>
      <c r="N7" s="69"/>
      <c r="O7" s="43"/>
      <c r="P7" s="78">
        <f t="shared" si="3"/>
        <v>0</v>
      </c>
      <c r="Q7" s="69"/>
      <c r="R7" s="43"/>
      <c r="S7" s="68">
        <f t="shared" si="4"/>
        <v>0</v>
      </c>
      <c r="T7" s="69"/>
      <c r="U7" s="43"/>
      <c r="V7" s="78">
        <f t="shared" si="5"/>
        <v>0</v>
      </c>
      <c r="W7" s="69"/>
      <c r="X7" s="43"/>
      <c r="Y7" s="68">
        <f t="shared" si="6"/>
        <v>0</v>
      </c>
      <c r="Z7" s="69"/>
      <c r="AA7" s="43"/>
      <c r="AB7" s="68">
        <f t="shared" si="7"/>
        <v>0</v>
      </c>
      <c r="AC7" s="69"/>
    </row>
    <row r="8" spans="1:29" ht="37.35" customHeight="1" x14ac:dyDescent="0.25">
      <c r="A8" s="28">
        <v>5</v>
      </c>
      <c r="B8" s="14" t="s">
        <v>131</v>
      </c>
      <c r="C8" s="29" t="s">
        <v>132</v>
      </c>
      <c r="D8" s="29" t="s">
        <v>133</v>
      </c>
      <c r="E8" s="18" t="s">
        <v>134</v>
      </c>
      <c r="F8" s="55" t="s">
        <v>29</v>
      </c>
      <c r="G8" s="30">
        <v>3</v>
      </c>
      <c r="H8" s="39">
        <f t="shared" si="0"/>
        <v>0.13636363636363635</v>
      </c>
      <c r="I8" s="41"/>
      <c r="J8" s="78">
        <f t="shared" si="1"/>
        <v>0</v>
      </c>
      <c r="K8" s="69"/>
      <c r="L8" s="43"/>
      <c r="M8" s="68">
        <f t="shared" si="2"/>
        <v>0</v>
      </c>
      <c r="N8" s="69"/>
      <c r="O8" s="43"/>
      <c r="P8" s="78">
        <f t="shared" si="3"/>
        <v>0</v>
      </c>
      <c r="Q8" s="69"/>
      <c r="R8" s="43"/>
      <c r="S8" s="68">
        <f t="shared" si="4"/>
        <v>0</v>
      </c>
      <c r="T8" s="69"/>
      <c r="U8" s="43"/>
      <c r="V8" s="78">
        <f t="shared" si="5"/>
        <v>0</v>
      </c>
      <c r="W8" s="69"/>
      <c r="X8" s="43"/>
      <c r="Y8" s="68">
        <f t="shared" si="6"/>
        <v>0</v>
      </c>
      <c r="Z8" s="69"/>
      <c r="AA8" s="43"/>
      <c r="AB8" s="68">
        <f t="shared" si="7"/>
        <v>0</v>
      </c>
      <c r="AC8" s="69"/>
    </row>
    <row r="9" spans="1:29" x14ac:dyDescent="0.25">
      <c r="A9" s="31">
        <v>6</v>
      </c>
      <c r="B9" t="s">
        <v>135</v>
      </c>
      <c r="C9" t="s">
        <v>136</v>
      </c>
      <c r="D9" t="s">
        <v>137</v>
      </c>
      <c r="E9" s="56" t="s">
        <v>138</v>
      </c>
      <c r="F9" s="55" t="s">
        <v>29</v>
      </c>
      <c r="G9" s="30">
        <v>3</v>
      </c>
      <c r="H9" s="39">
        <f t="shared" si="0"/>
        <v>0.13636363636363635</v>
      </c>
      <c r="I9" s="41"/>
      <c r="J9" s="78">
        <f t="shared" si="1"/>
        <v>0</v>
      </c>
      <c r="K9" s="69"/>
      <c r="L9" s="43"/>
      <c r="M9" s="68">
        <f t="shared" si="2"/>
        <v>0</v>
      </c>
      <c r="N9" s="69"/>
      <c r="O9" s="43"/>
      <c r="P9" s="78">
        <f t="shared" si="3"/>
        <v>0</v>
      </c>
      <c r="Q9" s="69"/>
      <c r="R9" s="43"/>
      <c r="S9" s="68">
        <f t="shared" si="4"/>
        <v>0</v>
      </c>
      <c r="T9" s="69"/>
      <c r="U9" s="43"/>
      <c r="V9" s="78">
        <f t="shared" si="5"/>
        <v>0</v>
      </c>
      <c r="W9" s="69"/>
      <c r="X9" s="43"/>
      <c r="Y9" s="68">
        <f t="shared" si="6"/>
        <v>0</v>
      </c>
      <c r="Z9" s="69"/>
      <c r="AA9" s="43"/>
      <c r="AB9" s="68">
        <f t="shared" si="7"/>
        <v>0</v>
      </c>
      <c r="AC9" s="69"/>
    </row>
    <row r="10" spans="1:29" x14ac:dyDescent="0.25">
      <c r="A10" s="31">
        <v>7</v>
      </c>
      <c r="B10" s="14" t="s">
        <v>139</v>
      </c>
      <c r="C10" s="29" t="s">
        <v>42</v>
      </c>
      <c r="D10" s="29" t="s">
        <v>63</v>
      </c>
      <c r="E10" s="57" t="s">
        <v>140</v>
      </c>
      <c r="F10" s="55" t="s">
        <v>43</v>
      </c>
      <c r="G10" s="30">
        <v>2</v>
      </c>
      <c r="H10" s="39">
        <f t="shared" si="0"/>
        <v>9.0909090909090912E-2</v>
      </c>
      <c r="I10" s="41"/>
      <c r="J10" s="78">
        <f t="shared" si="1"/>
        <v>0</v>
      </c>
      <c r="K10" s="69"/>
      <c r="L10" s="41"/>
      <c r="M10" s="68">
        <f t="shared" si="2"/>
        <v>0</v>
      </c>
      <c r="N10" s="69"/>
      <c r="O10" s="41"/>
      <c r="P10" s="78">
        <f t="shared" si="3"/>
        <v>0</v>
      </c>
      <c r="Q10" s="69"/>
      <c r="R10" s="41"/>
      <c r="S10" s="68">
        <f t="shared" si="4"/>
        <v>0</v>
      </c>
      <c r="T10" s="69"/>
      <c r="U10" s="41"/>
      <c r="V10" s="78">
        <f t="shared" si="5"/>
        <v>0</v>
      </c>
      <c r="W10" s="69"/>
      <c r="X10" s="41"/>
      <c r="Y10" s="68">
        <f t="shared" si="6"/>
        <v>0</v>
      </c>
      <c r="Z10" s="69"/>
      <c r="AA10" s="41"/>
      <c r="AB10" s="68">
        <f t="shared" si="7"/>
        <v>0</v>
      </c>
      <c r="AC10" s="69"/>
    </row>
    <row r="11" spans="1:29" ht="45" x14ac:dyDescent="0.25">
      <c r="A11" s="31">
        <v>8</v>
      </c>
      <c r="B11" s="58" t="s">
        <v>141</v>
      </c>
      <c r="C11" s="29" t="s">
        <v>42</v>
      </c>
      <c r="D11" s="29" t="s">
        <v>63</v>
      </c>
      <c r="E11" s="57" t="s">
        <v>140</v>
      </c>
      <c r="F11" s="55" t="s">
        <v>43</v>
      </c>
      <c r="G11" s="30">
        <v>2</v>
      </c>
      <c r="H11" s="39">
        <f t="shared" si="0"/>
        <v>9.0909090909090912E-2</v>
      </c>
      <c r="I11" s="41"/>
      <c r="J11" s="78">
        <f t="shared" si="1"/>
        <v>0</v>
      </c>
      <c r="K11" s="69"/>
      <c r="L11" s="41"/>
      <c r="M11" s="68">
        <f t="shared" si="2"/>
        <v>0</v>
      </c>
      <c r="N11" s="69"/>
      <c r="O11" s="41"/>
      <c r="P11" s="78">
        <f t="shared" si="3"/>
        <v>0</v>
      </c>
      <c r="Q11" s="69"/>
      <c r="R11" s="41"/>
      <c r="S11" s="68">
        <f t="shared" si="4"/>
        <v>0</v>
      </c>
      <c r="T11" s="69"/>
      <c r="U11" s="41"/>
      <c r="V11" s="78">
        <f t="shared" si="5"/>
        <v>0</v>
      </c>
      <c r="W11" s="69"/>
      <c r="X11" s="41"/>
      <c r="Y11" s="68">
        <f t="shared" si="6"/>
        <v>0</v>
      </c>
      <c r="Z11" s="69"/>
      <c r="AA11" s="41"/>
      <c r="AB11" s="68">
        <f t="shared" si="7"/>
        <v>0</v>
      </c>
      <c r="AC11" s="69"/>
    </row>
    <row r="12" spans="1:29" x14ac:dyDescent="0.25">
      <c r="A12" s="32"/>
      <c r="B12" s="33"/>
      <c r="C12" s="34"/>
      <c r="D12" s="34"/>
      <c r="E12" s="35"/>
      <c r="F12" s="36"/>
      <c r="G12" s="37"/>
      <c r="H12" s="40">
        <f t="shared" si="0"/>
        <v>0</v>
      </c>
      <c r="I12" s="42">
        <v>0</v>
      </c>
      <c r="J12" s="79">
        <f t="shared" si="1"/>
        <v>0</v>
      </c>
      <c r="K12" s="71"/>
      <c r="L12" s="42">
        <v>0</v>
      </c>
      <c r="M12" s="70">
        <f t="shared" si="2"/>
        <v>0</v>
      </c>
      <c r="N12" s="71"/>
      <c r="O12" s="42">
        <v>0</v>
      </c>
      <c r="P12" s="79">
        <f t="shared" si="3"/>
        <v>0</v>
      </c>
      <c r="Q12" s="71"/>
      <c r="R12" s="42">
        <v>0</v>
      </c>
      <c r="S12" s="70">
        <f t="shared" si="4"/>
        <v>0</v>
      </c>
      <c r="T12" s="71"/>
      <c r="U12" s="42">
        <v>0</v>
      </c>
      <c r="V12" s="79">
        <f t="shared" si="5"/>
        <v>0</v>
      </c>
      <c r="W12" s="71"/>
      <c r="X12" s="42">
        <v>0</v>
      </c>
      <c r="Y12" s="70">
        <f t="shared" si="6"/>
        <v>0</v>
      </c>
      <c r="Z12" s="71"/>
      <c r="AA12" s="43"/>
      <c r="AB12" s="68">
        <v>0</v>
      </c>
      <c r="AC12" s="69"/>
    </row>
    <row r="13" spans="1:29" x14ac:dyDescent="0.25">
      <c r="A13" s="12"/>
      <c r="F13" s="5" t="s">
        <v>56</v>
      </c>
      <c r="G13" s="6">
        <f>SUM(G4:G12)</f>
        <v>22</v>
      </c>
      <c r="H13" s="7">
        <f>SUM(H4:H12)</f>
        <v>1</v>
      </c>
      <c r="I13" s="3"/>
    </row>
    <row r="14" spans="1:29" x14ac:dyDescent="0.25">
      <c r="A14" s="12"/>
    </row>
    <row r="15" spans="1:29" x14ac:dyDescent="0.25">
      <c r="A15" s="12"/>
    </row>
    <row r="16" spans="1:29" x14ac:dyDescent="0.25">
      <c r="A16" s="12"/>
    </row>
    <row r="17" spans="1:1" x14ac:dyDescent="0.25">
      <c r="A17" s="12"/>
    </row>
    <row r="18" spans="1:1" x14ac:dyDescent="0.25">
      <c r="A18" s="12"/>
    </row>
    <row r="19" spans="1:1" x14ac:dyDescent="0.25">
      <c r="A19" s="12"/>
    </row>
  </sheetData>
  <protectedRanges>
    <protectedRange sqref="B4:G8 F9:G9 W12:X12 T12:U12 Q12:R12 B12:G12 Z12 N12:O12 K12:L12 I12 AA4:AA11 AC4:AC11 I4:I11 K4:L11 N4:O11 Z4:Z11 B10:G11 Q4:R11 T4:U11 W4:X11" name="Range1"/>
  </protectedRanges>
  <mergeCells count="10">
    <mergeCell ref="AA1:AC1"/>
    <mergeCell ref="X1:Z1"/>
    <mergeCell ref="A2:H2"/>
    <mergeCell ref="F3:H3"/>
    <mergeCell ref="A1:H1"/>
    <mergeCell ref="I1:K1"/>
    <mergeCell ref="L1:N1"/>
    <mergeCell ref="O1:Q1"/>
    <mergeCell ref="R1:T1"/>
    <mergeCell ref="U1:W1"/>
  </mergeCells>
  <phoneticPr fontId="7" type="noConversion"/>
  <pageMargins left="0.7" right="0.7" top="0.75" bottom="0.75" header="0.3" footer="0.3"/>
  <pageSetup paperSize="9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17711-86AE-41A8-A193-7B478AA23692}">
  <sheetPr>
    <tabColor theme="5" tint="0.79998168889431442"/>
  </sheetPr>
  <dimension ref="A1:AD15"/>
  <sheetViews>
    <sheetView zoomScaleNormal="100" workbookViewId="0">
      <pane xSplit="5" topLeftCell="Z1" activePane="topRight" state="frozen"/>
      <selection activeCell="A5" sqref="A5"/>
      <selection pane="topRight" activeCell="B5" sqref="B5"/>
    </sheetView>
  </sheetViews>
  <sheetFormatPr defaultRowHeight="18.75" customHeight="1" x14ac:dyDescent="0.3"/>
  <cols>
    <col min="1" max="1" width="13" style="13" hidden="1" customWidth="1"/>
    <col min="2" max="2" width="45.42578125" customWidth="1"/>
    <col min="3" max="5" width="28.7109375" customWidth="1"/>
    <col min="6" max="6" width="11.28515625" customWidth="1"/>
    <col min="7" max="7" width="12" style="4" customWidth="1"/>
    <col min="8" max="8" width="10.5703125" style="4" customWidth="1"/>
    <col min="9" max="10" width="12.140625" customWidth="1"/>
    <col min="11" max="11" width="42.7109375" customWidth="1"/>
    <col min="12" max="13" width="12.140625" customWidth="1"/>
    <col min="14" max="14" width="42.7109375" customWidth="1"/>
    <col min="15" max="16" width="12.140625" customWidth="1"/>
    <col min="17" max="17" width="60.42578125" customWidth="1"/>
    <col min="18" max="19" width="12.140625" customWidth="1"/>
    <col min="20" max="20" width="60.42578125" customWidth="1"/>
    <col min="21" max="22" width="12.140625" customWidth="1"/>
    <col min="23" max="23" width="60.42578125" customWidth="1"/>
    <col min="24" max="25" width="12.140625" customWidth="1"/>
    <col min="26" max="26" width="60.42578125" customWidth="1"/>
    <col min="27" max="27" width="9.140625" customWidth="1"/>
    <col min="28" max="28" width="10.28515625" customWidth="1"/>
    <col min="29" max="29" width="46.7109375" customWidth="1"/>
    <col min="30" max="30" width="9.140625" customWidth="1"/>
  </cols>
  <sheetData>
    <row r="1" spans="1:30" s="15" customFormat="1" ht="41.25" customHeight="1" x14ac:dyDescent="0.25">
      <c r="A1" s="159" t="str">
        <f>'Score Collation'!F5</f>
        <v>Strategic</v>
      </c>
      <c r="B1" s="160"/>
      <c r="C1" s="160"/>
      <c r="D1" s="160"/>
      <c r="E1" s="160"/>
      <c r="F1" s="160"/>
      <c r="G1" s="160"/>
      <c r="H1" s="160"/>
      <c r="I1" s="158" t="str">
        <f>'Score Collation'!A7</f>
        <v>Regional (10 councils)</v>
      </c>
      <c r="J1" s="151"/>
      <c r="K1" s="152"/>
      <c r="L1" s="147" t="str">
        <f>'Score Collation'!A8</f>
        <v>Status Quo</v>
      </c>
      <c r="M1" s="148"/>
      <c r="N1" s="149"/>
      <c r="O1" s="150" t="str">
        <f>'Score Collation'!A9</f>
        <v>Option 2</v>
      </c>
      <c r="P1" s="151"/>
      <c r="Q1" s="152"/>
      <c r="R1" s="147" t="str">
        <f>'Score Collation'!A10</f>
        <v>Option 3</v>
      </c>
      <c r="S1" s="148"/>
      <c r="T1" s="149"/>
      <c r="U1" s="150" t="str">
        <f>'Score Collation'!A11</f>
        <v>Option 4</v>
      </c>
      <c r="V1" s="151"/>
      <c r="W1" s="152"/>
      <c r="X1" s="147" t="str">
        <f>'Score Collation'!A12</f>
        <v>Option 5</v>
      </c>
      <c r="Y1" s="148"/>
      <c r="Z1" s="149"/>
      <c r="AA1" s="147" t="str">
        <f>'Score Collation'!A13</f>
        <v>Option 6</v>
      </c>
      <c r="AB1" s="148"/>
      <c r="AC1" s="149"/>
      <c r="AD1" s="82"/>
    </row>
    <row r="2" spans="1:30" s="2" customFormat="1" ht="52.5" customHeight="1" x14ac:dyDescent="0.4">
      <c r="A2" s="156"/>
      <c r="B2" s="157"/>
      <c r="C2" s="157"/>
      <c r="D2" s="157"/>
      <c r="E2" s="157"/>
      <c r="F2" s="157"/>
      <c r="G2" s="157"/>
      <c r="H2" s="157"/>
      <c r="I2" s="80"/>
      <c r="J2" s="61">
        <f>SUM(J4:J8)</f>
        <v>0</v>
      </c>
      <c r="K2" s="74"/>
      <c r="L2" s="60"/>
      <c r="M2" s="61">
        <f>SUM(M4:M8)</f>
        <v>0</v>
      </c>
      <c r="N2" s="72" t="s">
        <v>11</v>
      </c>
      <c r="O2" s="73"/>
      <c r="P2" s="61">
        <f>SUM(P4:P8)</f>
        <v>0</v>
      </c>
      <c r="Q2" s="74" t="s">
        <v>11</v>
      </c>
      <c r="R2" s="60"/>
      <c r="S2" s="61">
        <f>SUM(S4:S8)</f>
        <v>0</v>
      </c>
      <c r="T2" s="72" t="s">
        <v>11</v>
      </c>
      <c r="U2" s="73"/>
      <c r="V2" s="61">
        <f>SUM(V4:V8)</f>
        <v>0</v>
      </c>
      <c r="W2" s="74" t="s">
        <v>11</v>
      </c>
      <c r="X2" s="60"/>
      <c r="Y2" s="61">
        <f>SUM(Y4:Y8)</f>
        <v>0</v>
      </c>
      <c r="Z2" s="72" t="s">
        <v>11</v>
      </c>
      <c r="AA2" s="60"/>
      <c r="AB2" s="61">
        <f>SUM(AB4:AB8)</f>
        <v>0</v>
      </c>
      <c r="AC2" s="72" t="s">
        <v>11</v>
      </c>
      <c r="AD2" s="4"/>
    </row>
    <row r="3" spans="1:30" s="1" customFormat="1" ht="79.5" customHeight="1" x14ac:dyDescent="0.25">
      <c r="A3" s="86"/>
      <c r="B3" s="87" t="s">
        <v>12</v>
      </c>
      <c r="C3" s="88" t="s">
        <v>13</v>
      </c>
      <c r="D3" s="89" t="s">
        <v>14</v>
      </c>
      <c r="E3" s="90" t="s">
        <v>15</v>
      </c>
      <c r="F3" s="154" t="s">
        <v>16</v>
      </c>
      <c r="G3" s="155"/>
      <c r="H3" s="155"/>
      <c r="I3" s="81" t="s">
        <v>17</v>
      </c>
      <c r="J3" s="76" t="s">
        <v>18</v>
      </c>
      <c r="K3" s="77" t="s">
        <v>19</v>
      </c>
      <c r="L3" s="65" t="s">
        <v>17</v>
      </c>
      <c r="M3" s="66" t="s">
        <v>18</v>
      </c>
      <c r="N3" s="67" t="s">
        <v>19</v>
      </c>
      <c r="O3" s="75" t="s">
        <v>17</v>
      </c>
      <c r="P3" s="76" t="s">
        <v>18</v>
      </c>
      <c r="Q3" s="77" t="s">
        <v>19</v>
      </c>
      <c r="R3" s="65" t="s">
        <v>17</v>
      </c>
      <c r="S3" s="66" t="s">
        <v>18</v>
      </c>
      <c r="T3" s="67" t="s">
        <v>19</v>
      </c>
      <c r="U3" s="75" t="s">
        <v>17</v>
      </c>
      <c r="V3" s="76" t="s">
        <v>18</v>
      </c>
      <c r="W3" s="77" t="s">
        <v>19</v>
      </c>
      <c r="X3" s="65" t="s">
        <v>17</v>
      </c>
      <c r="Y3" s="66" t="s">
        <v>18</v>
      </c>
      <c r="Z3" s="67" t="s">
        <v>19</v>
      </c>
      <c r="AA3" s="65" t="s">
        <v>17</v>
      </c>
      <c r="AB3" s="66" t="s">
        <v>18</v>
      </c>
      <c r="AC3" s="67" t="s">
        <v>19</v>
      </c>
    </row>
    <row r="4" spans="1:30" ht="37.35" customHeight="1" x14ac:dyDescent="0.25">
      <c r="A4" s="98">
        <v>1</v>
      </c>
      <c r="B4" s="16" t="s">
        <v>142</v>
      </c>
      <c r="C4" s="9" t="s">
        <v>143</v>
      </c>
      <c r="D4" s="9" t="s">
        <v>144</v>
      </c>
      <c r="E4" s="17" t="s">
        <v>145</v>
      </c>
      <c r="F4" s="10" t="s">
        <v>29</v>
      </c>
      <c r="G4" s="11">
        <v>3</v>
      </c>
      <c r="H4" s="38">
        <f>G4/$G$9</f>
        <v>0.33333333333333331</v>
      </c>
      <c r="I4" s="41"/>
      <c r="J4" s="78">
        <f>I4*H4</f>
        <v>0</v>
      </c>
      <c r="K4" s="69"/>
      <c r="L4" s="43"/>
      <c r="M4" s="68">
        <f>L4*H4</f>
        <v>0</v>
      </c>
      <c r="N4" s="69"/>
      <c r="O4" s="43"/>
      <c r="P4" s="78">
        <f>O4*H4</f>
        <v>0</v>
      </c>
      <c r="Q4" s="69"/>
      <c r="R4" s="43"/>
      <c r="S4" s="68">
        <f>R4*H4</f>
        <v>0</v>
      </c>
      <c r="T4" s="69"/>
      <c r="U4" s="43"/>
      <c r="V4" s="78">
        <f>U4*H4</f>
        <v>0</v>
      </c>
      <c r="W4" s="69"/>
      <c r="X4" s="43"/>
      <c r="Y4" s="68">
        <f>X4*H4</f>
        <v>0</v>
      </c>
      <c r="Z4" s="69"/>
      <c r="AA4" s="43"/>
      <c r="AB4" s="68">
        <f>AA4*$H4</f>
        <v>0</v>
      </c>
      <c r="AC4" s="69"/>
    </row>
    <row r="5" spans="1:30" ht="15" x14ac:dyDescent="0.25">
      <c r="A5" s="99">
        <v>2</v>
      </c>
      <c r="B5" s="14" t="s">
        <v>146</v>
      </c>
      <c r="C5" s="29" t="s">
        <v>147</v>
      </c>
      <c r="D5" s="29" t="s">
        <v>148</v>
      </c>
      <c r="E5" s="18" t="s">
        <v>149</v>
      </c>
      <c r="F5" s="8" t="s">
        <v>43</v>
      </c>
      <c r="G5" s="30">
        <v>2</v>
      </c>
      <c r="H5" s="39">
        <f>G5/$G$9</f>
        <v>0.22222222222222221</v>
      </c>
      <c r="I5" s="41"/>
      <c r="J5" s="78">
        <f t="shared" ref="J5:J8" si="0">I5*H5</f>
        <v>0</v>
      </c>
      <c r="K5" s="69"/>
      <c r="L5" s="43"/>
      <c r="M5" s="68">
        <f t="shared" ref="M5:M8" si="1">L5*H5</f>
        <v>0</v>
      </c>
      <c r="N5" s="69"/>
      <c r="O5" s="43"/>
      <c r="P5" s="78">
        <f t="shared" ref="P5:P8" si="2">O5*H5</f>
        <v>0</v>
      </c>
      <c r="Q5" s="69"/>
      <c r="R5" s="43"/>
      <c r="S5" s="68">
        <f t="shared" ref="S5:S8" si="3">R5*H5</f>
        <v>0</v>
      </c>
      <c r="T5" s="69"/>
      <c r="U5" s="43"/>
      <c r="V5" s="78">
        <f t="shared" ref="V5:V8" si="4">U5*H5</f>
        <v>0</v>
      </c>
      <c r="W5" s="69"/>
      <c r="X5" s="43"/>
      <c r="Y5" s="68">
        <f t="shared" ref="Y5:Y8" si="5">X5*H5</f>
        <v>0</v>
      </c>
      <c r="Z5" s="69"/>
      <c r="AA5" s="43"/>
      <c r="AB5" s="68">
        <f t="shared" ref="AB5:AB8" si="6">AA5*$H5</f>
        <v>0</v>
      </c>
      <c r="AC5" s="69"/>
    </row>
    <row r="6" spans="1:30" ht="45" x14ac:dyDescent="0.25">
      <c r="A6" s="99">
        <v>3</v>
      </c>
      <c r="B6" s="58" t="s">
        <v>150</v>
      </c>
      <c r="C6" s="29" t="s">
        <v>151</v>
      </c>
      <c r="D6" s="29" t="s">
        <v>152</v>
      </c>
      <c r="E6" s="18" t="s">
        <v>153</v>
      </c>
      <c r="F6" s="8" t="s">
        <v>43</v>
      </c>
      <c r="G6" s="30">
        <v>2</v>
      </c>
      <c r="H6" s="39">
        <f>G6/$G$9</f>
        <v>0.22222222222222221</v>
      </c>
      <c r="I6" s="41"/>
      <c r="J6" s="78">
        <f t="shared" si="0"/>
        <v>0</v>
      </c>
      <c r="K6" s="69"/>
      <c r="L6" s="43"/>
      <c r="M6" s="68">
        <f t="shared" si="1"/>
        <v>0</v>
      </c>
      <c r="N6" s="69"/>
      <c r="O6" s="43"/>
      <c r="P6" s="78">
        <f t="shared" si="2"/>
        <v>0</v>
      </c>
      <c r="Q6" s="69"/>
      <c r="R6" s="43"/>
      <c r="S6" s="68">
        <f t="shared" si="3"/>
        <v>0</v>
      </c>
      <c r="T6" s="69"/>
      <c r="U6" s="43"/>
      <c r="V6" s="78">
        <f t="shared" si="4"/>
        <v>0</v>
      </c>
      <c r="W6" s="69"/>
      <c r="X6" s="43"/>
      <c r="Y6" s="68">
        <f t="shared" si="5"/>
        <v>0</v>
      </c>
      <c r="Z6" s="69"/>
      <c r="AA6" s="43"/>
      <c r="AB6" s="68">
        <f t="shared" si="6"/>
        <v>0</v>
      </c>
      <c r="AC6" s="69"/>
    </row>
    <row r="7" spans="1:30" ht="15" x14ac:dyDescent="0.25">
      <c r="A7" s="99">
        <v>4</v>
      </c>
      <c r="B7" s="14" t="s">
        <v>154</v>
      </c>
      <c r="C7" s="29" t="s">
        <v>155</v>
      </c>
      <c r="D7" s="29" t="s">
        <v>156</v>
      </c>
      <c r="E7" s="18" t="s">
        <v>157</v>
      </c>
      <c r="F7" s="8" t="s">
        <v>43</v>
      </c>
      <c r="G7" s="30">
        <v>2</v>
      </c>
      <c r="H7" s="39">
        <f>G7/$G$9</f>
        <v>0.22222222222222221</v>
      </c>
      <c r="I7" s="41"/>
      <c r="J7" s="78">
        <f t="shared" si="0"/>
        <v>0</v>
      </c>
      <c r="K7" s="69"/>
      <c r="L7" s="43"/>
      <c r="M7" s="68">
        <f t="shared" si="1"/>
        <v>0</v>
      </c>
      <c r="N7" s="69"/>
      <c r="O7" s="43"/>
      <c r="P7" s="78">
        <f t="shared" si="2"/>
        <v>0</v>
      </c>
      <c r="Q7" s="69"/>
      <c r="R7" s="43"/>
      <c r="S7" s="68">
        <f t="shared" si="3"/>
        <v>0</v>
      </c>
      <c r="T7" s="69"/>
      <c r="U7" s="43"/>
      <c r="V7" s="78">
        <f t="shared" si="4"/>
        <v>0</v>
      </c>
      <c r="W7" s="69"/>
      <c r="X7" s="43"/>
      <c r="Y7" s="68">
        <f t="shared" si="5"/>
        <v>0</v>
      </c>
      <c r="Z7" s="69"/>
      <c r="AA7" s="43"/>
      <c r="AB7" s="68">
        <f t="shared" si="6"/>
        <v>0</v>
      </c>
      <c r="AC7" s="69"/>
    </row>
    <row r="8" spans="1:30" ht="15" x14ac:dyDescent="0.25">
      <c r="A8" s="100"/>
      <c r="B8" s="33"/>
      <c r="C8" s="34"/>
      <c r="D8" s="34"/>
      <c r="E8" s="35"/>
      <c r="F8" s="36"/>
      <c r="G8" s="37"/>
      <c r="H8" s="40">
        <f>G8/$G$9</f>
        <v>0</v>
      </c>
      <c r="I8" s="42"/>
      <c r="J8" s="79">
        <f t="shared" si="0"/>
        <v>0</v>
      </c>
      <c r="K8" s="71"/>
      <c r="L8" s="42"/>
      <c r="M8" s="70">
        <f t="shared" si="1"/>
        <v>0</v>
      </c>
      <c r="N8" s="71"/>
      <c r="O8" s="42"/>
      <c r="P8" s="79">
        <f t="shared" si="2"/>
        <v>0</v>
      </c>
      <c r="Q8" s="71"/>
      <c r="R8" s="42"/>
      <c r="S8" s="70">
        <f t="shared" si="3"/>
        <v>0</v>
      </c>
      <c r="T8" s="71"/>
      <c r="U8" s="42"/>
      <c r="V8" s="79">
        <f t="shared" si="4"/>
        <v>0</v>
      </c>
      <c r="W8" s="71"/>
      <c r="X8" s="42">
        <v>0</v>
      </c>
      <c r="Y8" s="70">
        <f t="shared" si="5"/>
        <v>0</v>
      </c>
      <c r="Z8" s="71"/>
      <c r="AA8" s="44"/>
      <c r="AB8" s="68">
        <f t="shared" si="6"/>
        <v>0</v>
      </c>
      <c r="AC8" s="71"/>
    </row>
    <row r="9" spans="1:30" ht="15" x14ac:dyDescent="0.25">
      <c r="A9" s="97"/>
      <c r="F9" s="5" t="s">
        <v>56</v>
      </c>
      <c r="G9" s="6">
        <f>SUM(G4:G8)</f>
        <v>9</v>
      </c>
      <c r="H9" s="7">
        <f>SUM(H4:H8)</f>
        <v>1</v>
      </c>
      <c r="I9" s="3"/>
    </row>
    <row r="10" spans="1:30" ht="15" x14ac:dyDescent="0.25">
      <c r="A10" s="97"/>
    </row>
    <row r="11" spans="1:30" x14ac:dyDescent="0.25">
      <c r="A11" s="12"/>
    </row>
    <row r="12" spans="1:30" x14ac:dyDescent="0.25">
      <c r="A12" s="12"/>
    </row>
    <row r="13" spans="1:30" x14ac:dyDescent="0.25">
      <c r="A13" s="12"/>
    </row>
    <row r="14" spans="1:30" x14ac:dyDescent="0.25">
      <c r="A14" s="12"/>
    </row>
    <row r="15" spans="1:30" x14ac:dyDescent="0.25">
      <c r="A15" s="12"/>
    </row>
  </sheetData>
  <protectedRanges>
    <protectedRange sqref="Z8 Z4:AA7 W4:X8 T4:U8 Q4:R8 N4:O8 K4:L8 I4:I8 B4:G8 AC4:AC7" name="Range1"/>
  </protectedRanges>
  <mergeCells count="10">
    <mergeCell ref="AA1:AC1"/>
    <mergeCell ref="X1:Z1"/>
    <mergeCell ref="A2:H2"/>
    <mergeCell ref="F3:H3"/>
    <mergeCell ref="A1:H1"/>
    <mergeCell ref="I1:K1"/>
    <mergeCell ref="L1:N1"/>
    <mergeCell ref="O1:Q1"/>
    <mergeCell ref="R1:T1"/>
    <mergeCell ref="U1:W1"/>
  </mergeCells>
  <phoneticPr fontId="7" type="noConversion"/>
  <pageMargins left="0.7" right="0.7" top="0.75" bottom="0.75" header="0.3" footer="0.3"/>
  <pageSetup paperSize="9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A3C37-74A4-4DD8-88E8-DF47F203C78A}">
  <dimension ref="A1:AC15"/>
  <sheetViews>
    <sheetView topLeftCell="B1" workbookViewId="0">
      <pane xSplit="4" topLeftCell="Z1" activePane="topRight" state="frozen"/>
      <selection pane="topRight" activeCell="B3" sqref="B3"/>
    </sheetView>
  </sheetViews>
  <sheetFormatPr defaultRowHeight="15" x14ac:dyDescent="0.25"/>
  <cols>
    <col min="1" max="1" width="13" customWidth="1"/>
    <col min="2" max="2" width="44.28515625" customWidth="1"/>
    <col min="3" max="5" width="28.7109375" customWidth="1"/>
    <col min="6" max="6" width="11.28515625" customWidth="1"/>
    <col min="7" max="7" width="12" customWidth="1"/>
    <col min="8" max="8" width="10.5703125" customWidth="1"/>
    <col min="9" max="10" width="12.140625" customWidth="1"/>
    <col min="11" max="11" width="42.7109375" customWidth="1"/>
    <col min="12" max="13" width="12.140625" customWidth="1"/>
    <col min="14" max="14" width="42.7109375" customWidth="1"/>
    <col min="15" max="16" width="12.140625" customWidth="1"/>
    <col min="17" max="17" width="60.42578125" customWidth="1"/>
    <col min="18" max="19" width="12.140625" customWidth="1"/>
    <col min="20" max="20" width="60.42578125" customWidth="1"/>
    <col min="21" max="22" width="12.140625" customWidth="1"/>
    <col min="23" max="23" width="60.42578125" customWidth="1"/>
    <col min="24" max="25" width="12.140625" customWidth="1"/>
    <col min="26" max="26" width="60.42578125" customWidth="1"/>
    <col min="27" max="28" width="9.140625" customWidth="1"/>
    <col min="29" max="29" width="27.7109375" customWidth="1"/>
    <col min="30" max="30" width="9.140625" customWidth="1"/>
  </cols>
  <sheetData>
    <row r="1" spans="1:29" x14ac:dyDescent="0.25">
      <c r="A1" s="159" t="str">
        <f>'Score Collation'!G5</f>
        <v>Legislative Requirements</v>
      </c>
      <c r="B1" s="160"/>
      <c r="C1" s="160"/>
      <c r="D1" s="160"/>
      <c r="E1" s="160"/>
      <c r="F1" s="160"/>
      <c r="G1" s="160"/>
      <c r="H1" s="160"/>
      <c r="I1" s="158" t="str">
        <f>'Score Collation'!A7</f>
        <v>Regional (10 councils)</v>
      </c>
      <c r="J1" s="151"/>
      <c r="K1" s="152"/>
      <c r="L1" s="147" t="str">
        <f>'Score Collation'!A8</f>
        <v>Status Quo</v>
      </c>
      <c r="M1" s="148"/>
      <c r="N1" s="149"/>
      <c r="O1" s="150" t="str">
        <f>'Score Collation'!A9</f>
        <v>Option 2</v>
      </c>
      <c r="P1" s="151"/>
      <c r="Q1" s="152"/>
      <c r="R1" s="147" t="str">
        <f>'Score Collation'!A10</f>
        <v>Option 3</v>
      </c>
      <c r="S1" s="148"/>
      <c r="T1" s="149"/>
      <c r="U1" s="150" t="str">
        <f>'Score Collation'!A11</f>
        <v>Option 4</v>
      </c>
      <c r="V1" s="151"/>
      <c r="W1" s="152"/>
      <c r="X1" s="147" t="str">
        <f>'Score Collation'!A12</f>
        <v>Option 5</v>
      </c>
      <c r="Y1" s="148"/>
      <c r="Z1" s="149"/>
      <c r="AA1" s="147" t="str">
        <f>'Score Collation'!A13</f>
        <v>Option 6</v>
      </c>
      <c r="AB1" s="148"/>
      <c r="AC1" s="149"/>
    </row>
    <row r="2" spans="1:29" x14ac:dyDescent="0.25">
      <c r="A2" s="156"/>
      <c r="B2" s="157"/>
      <c r="C2" s="157"/>
      <c r="D2" s="157"/>
      <c r="E2" s="157"/>
      <c r="F2" s="157"/>
      <c r="G2" s="157"/>
      <c r="H2" s="157"/>
      <c r="I2" s="80"/>
      <c r="J2" s="61">
        <f>SUM(J4:J8)</f>
        <v>0</v>
      </c>
      <c r="K2" s="74"/>
      <c r="L2" s="60"/>
      <c r="M2" s="61">
        <f>SUM(M4:M8)</f>
        <v>0</v>
      </c>
      <c r="N2" s="72" t="s">
        <v>11</v>
      </c>
      <c r="O2" s="73"/>
      <c r="P2" s="61">
        <f>SUM(P4:P8)</f>
        <v>0</v>
      </c>
      <c r="Q2" s="74" t="s">
        <v>11</v>
      </c>
      <c r="R2" s="60"/>
      <c r="S2" s="61">
        <f>SUM(S4:S8)</f>
        <v>0</v>
      </c>
      <c r="T2" s="72" t="s">
        <v>11</v>
      </c>
      <c r="U2" s="73"/>
      <c r="V2" s="61">
        <f>SUM(V4:V8)</f>
        <v>0</v>
      </c>
      <c r="W2" s="74" t="s">
        <v>11</v>
      </c>
      <c r="X2" s="60"/>
      <c r="Y2" s="61">
        <f>SUM(Y4:Y8)</f>
        <v>0</v>
      </c>
      <c r="Z2" s="72" t="s">
        <v>11</v>
      </c>
      <c r="AA2" s="60"/>
      <c r="AB2" s="61">
        <f>SUM(AB4:AB8)</f>
        <v>0</v>
      </c>
      <c r="AC2" s="72" t="s">
        <v>11</v>
      </c>
    </row>
    <row r="3" spans="1:29" ht="30" x14ac:dyDescent="0.25">
      <c r="A3" s="26"/>
      <c r="B3" s="87" t="s">
        <v>12</v>
      </c>
      <c r="C3" s="88" t="s">
        <v>13</v>
      </c>
      <c r="D3" s="89" t="s">
        <v>14</v>
      </c>
      <c r="E3" s="90" t="s">
        <v>15</v>
      </c>
      <c r="F3" s="161" t="s">
        <v>16</v>
      </c>
      <c r="G3" s="162"/>
      <c r="H3" s="162"/>
      <c r="I3" s="81" t="s">
        <v>17</v>
      </c>
      <c r="J3" s="76" t="s">
        <v>18</v>
      </c>
      <c r="K3" s="77" t="s">
        <v>19</v>
      </c>
      <c r="L3" s="65" t="s">
        <v>17</v>
      </c>
      <c r="M3" s="66" t="s">
        <v>18</v>
      </c>
      <c r="N3" s="67" t="s">
        <v>19</v>
      </c>
      <c r="O3" s="75" t="s">
        <v>17</v>
      </c>
      <c r="P3" s="76" t="s">
        <v>18</v>
      </c>
      <c r="Q3" s="77" t="s">
        <v>19</v>
      </c>
      <c r="R3" s="65" t="s">
        <v>17</v>
      </c>
      <c r="S3" s="66" t="s">
        <v>18</v>
      </c>
      <c r="T3" s="67" t="s">
        <v>19</v>
      </c>
      <c r="U3" s="75" t="s">
        <v>17</v>
      </c>
      <c r="V3" s="76" t="s">
        <v>18</v>
      </c>
      <c r="W3" s="77" t="s">
        <v>19</v>
      </c>
      <c r="X3" s="65" t="s">
        <v>17</v>
      </c>
      <c r="Y3" s="66" t="s">
        <v>18</v>
      </c>
      <c r="Z3" s="67" t="s">
        <v>19</v>
      </c>
      <c r="AA3" s="65" t="s">
        <v>17</v>
      </c>
      <c r="AB3" s="66" t="s">
        <v>18</v>
      </c>
      <c r="AC3" s="67" t="s">
        <v>19</v>
      </c>
    </row>
    <row r="4" spans="1:29" ht="30" x14ac:dyDescent="0.25">
      <c r="A4" s="27">
        <v>1</v>
      </c>
      <c r="B4" s="59" t="s">
        <v>158</v>
      </c>
      <c r="C4" s="9" t="s">
        <v>42</v>
      </c>
      <c r="D4" s="9" t="s">
        <v>159</v>
      </c>
      <c r="E4" s="17" t="s">
        <v>160</v>
      </c>
      <c r="F4" s="55" t="s">
        <v>29</v>
      </c>
      <c r="G4" s="11">
        <v>3</v>
      </c>
      <c r="H4" s="38">
        <f>G4/$G$9</f>
        <v>0.25</v>
      </c>
      <c r="I4" s="41"/>
      <c r="J4" s="78">
        <f>I4*H4</f>
        <v>0</v>
      </c>
      <c r="K4" s="69"/>
      <c r="L4" s="41"/>
      <c r="M4" s="68">
        <f>L4*H4</f>
        <v>0</v>
      </c>
      <c r="N4" s="69"/>
      <c r="O4" s="41"/>
      <c r="P4" s="78">
        <f>O4*H4</f>
        <v>0</v>
      </c>
      <c r="Q4" s="69"/>
      <c r="R4" s="41"/>
      <c r="S4" s="68">
        <f>R4*H4</f>
        <v>0</v>
      </c>
      <c r="T4" s="69"/>
      <c r="U4" s="41"/>
      <c r="V4" s="78">
        <f>U4*H4</f>
        <v>0</v>
      </c>
      <c r="W4" s="69"/>
      <c r="X4" s="41"/>
      <c r="Y4" s="68">
        <f>X4*$H4</f>
        <v>0</v>
      </c>
      <c r="Z4" s="69"/>
      <c r="AA4" s="43"/>
      <c r="AB4" s="68">
        <f>AA4*$H4</f>
        <v>0</v>
      </c>
      <c r="AC4" s="69"/>
    </row>
    <row r="5" spans="1:29" ht="30" x14ac:dyDescent="0.25">
      <c r="A5" s="28">
        <v>2</v>
      </c>
      <c r="B5" s="58" t="s">
        <v>161</v>
      </c>
      <c r="C5" s="29" t="s">
        <v>42</v>
      </c>
      <c r="D5" s="29" t="s">
        <v>42</v>
      </c>
      <c r="E5" s="18" t="s">
        <v>140</v>
      </c>
      <c r="F5" s="55" t="s">
        <v>29</v>
      </c>
      <c r="G5" s="30">
        <v>3</v>
      </c>
      <c r="H5" s="39">
        <f>G5/$G$9</f>
        <v>0.25</v>
      </c>
      <c r="I5" s="41"/>
      <c r="J5" s="78">
        <f t="shared" ref="J5:J8" si="0">I5*H5</f>
        <v>0</v>
      </c>
      <c r="K5" s="69"/>
      <c r="L5" s="41"/>
      <c r="M5" s="68">
        <f t="shared" ref="M5:M8" si="1">L5*H5</f>
        <v>0</v>
      </c>
      <c r="N5" s="69"/>
      <c r="O5" s="41"/>
      <c r="P5" s="78">
        <f t="shared" ref="P5:P8" si="2">O5*H5</f>
        <v>0</v>
      </c>
      <c r="Q5" s="69"/>
      <c r="R5" s="41"/>
      <c r="S5" s="68">
        <f t="shared" ref="S5:S8" si="3">R5*H5</f>
        <v>0</v>
      </c>
      <c r="T5" s="69"/>
      <c r="U5" s="41"/>
      <c r="V5" s="78">
        <f t="shared" ref="V5:V8" si="4">U5*H5</f>
        <v>0</v>
      </c>
      <c r="W5" s="69"/>
      <c r="X5" s="41"/>
      <c r="Y5" s="68">
        <f t="shared" ref="Y5:Y8" si="5">X5*H5</f>
        <v>0</v>
      </c>
      <c r="Z5" s="69"/>
      <c r="AA5" s="43"/>
      <c r="AB5" s="68">
        <f t="shared" ref="AB5:AB7" si="6">AA5*$H5</f>
        <v>0</v>
      </c>
      <c r="AC5" s="69"/>
    </row>
    <row r="6" spans="1:29" ht="33.75" customHeight="1" x14ac:dyDescent="0.25">
      <c r="A6" s="28">
        <v>3</v>
      </c>
      <c r="B6" s="58" t="s">
        <v>162</v>
      </c>
      <c r="C6" s="29" t="s">
        <v>42</v>
      </c>
      <c r="D6" s="29" t="s">
        <v>159</v>
      </c>
      <c r="E6" s="18" t="s">
        <v>160</v>
      </c>
      <c r="F6" s="55" t="s">
        <v>29</v>
      </c>
      <c r="G6" s="30">
        <v>3</v>
      </c>
      <c r="H6" s="39">
        <f>G6/$G$9</f>
        <v>0.25</v>
      </c>
      <c r="I6" s="41"/>
      <c r="J6" s="78">
        <f t="shared" si="0"/>
        <v>0</v>
      </c>
      <c r="K6" s="69"/>
      <c r="L6" s="41"/>
      <c r="M6" s="68">
        <f t="shared" si="1"/>
        <v>0</v>
      </c>
      <c r="N6" s="69"/>
      <c r="O6" s="41"/>
      <c r="P6" s="78">
        <f t="shared" si="2"/>
        <v>0</v>
      </c>
      <c r="Q6" s="69"/>
      <c r="R6" s="41"/>
      <c r="S6" s="68">
        <f t="shared" si="3"/>
        <v>0</v>
      </c>
      <c r="T6" s="69"/>
      <c r="U6" s="41"/>
      <c r="V6" s="78">
        <f t="shared" si="4"/>
        <v>0</v>
      </c>
      <c r="W6" s="69"/>
      <c r="X6" s="41"/>
      <c r="Y6" s="68">
        <f t="shared" si="5"/>
        <v>0</v>
      </c>
      <c r="Z6" s="69"/>
      <c r="AA6" s="43"/>
      <c r="AB6" s="68">
        <f t="shared" si="6"/>
        <v>0</v>
      </c>
      <c r="AC6" s="69"/>
    </row>
    <row r="7" spans="1:29" ht="39.75" customHeight="1" x14ac:dyDescent="0.25">
      <c r="A7" s="28">
        <v>4</v>
      </c>
      <c r="B7" s="58" t="s">
        <v>163</v>
      </c>
      <c r="C7" s="29" t="s">
        <v>42</v>
      </c>
      <c r="D7" s="29" t="s">
        <v>159</v>
      </c>
      <c r="E7" s="18" t="s">
        <v>160</v>
      </c>
      <c r="F7" s="55" t="s">
        <v>29</v>
      </c>
      <c r="G7" s="30">
        <v>3</v>
      </c>
      <c r="H7" s="39">
        <f>G7/$G$9</f>
        <v>0.25</v>
      </c>
      <c r="I7" s="41"/>
      <c r="J7" s="78">
        <f t="shared" si="0"/>
        <v>0</v>
      </c>
      <c r="K7" s="69"/>
      <c r="L7" s="41"/>
      <c r="M7" s="68">
        <f t="shared" si="1"/>
        <v>0</v>
      </c>
      <c r="N7" s="69"/>
      <c r="O7" s="41"/>
      <c r="P7" s="78">
        <f t="shared" si="2"/>
        <v>0</v>
      </c>
      <c r="Q7" s="69"/>
      <c r="R7" s="41"/>
      <c r="S7" s="68">
        <f t="shared" si="3"/>
        <v>0</v>
      </c>
      <c r="T7" s="69"/>
      <c r="U7" s="41"/>
      <c r="V7" s="78">
        <f t="shared" si="4"/>
        <v>0</v>
      </c>
      <c r="W7" s="69"/>
      <c r="X7" s="41"/>
      <c r="Y7" s="68">
        <f t="shared" si="5"/>
        <v>0</v>
      </c>
      <c r="Z7" s="69"/>
      <c r="AA7" s="43"/>
      <c r="AB7" s="68">
        <f t="shared" si="6"/>
        <v>0</v>
      </c>
      <c r="AC7" s="69"/>
    </row>
    <row r="8" spans="1:29" ht="18.75" x14ac:dyDescent="0.25">
      <c r="A8" s="32">
        <v>15</v>
      </c>
      <c r="B8" s="33"/>
      <c r="C8" s="34"/>
      <c r="D8" s="34"/>
      <c r="E8" s="35"/>
      <c r="F8" s="36"/>
      <c r="G8" s="37"/>
      <c r="H8" s="40">
        <f>G8/$G$9</f>
        <v>0</v>
      </c>
      <c r="I8" s="42"/>
      <c r="J8" s="79">
        <f t="shared" si="0"/>
        <v>0</v>
      </c>
      <c r="K8" s="71"/>
      <c r="L8" s="42"/>
      <c r="M8" s="70">
        <f t="shared" si="1"/>
        <v>0</v>
      </c>
      <c r="N8" s="71"/>
      <c r="O8" s="42"/>
      <c r="P8" s="79">
        <f t="shared" si="2"/>
        <v>0</v>
      </c>
      <c r="Q8" s="71"/>
      <c r="R8" s="42"/>
      <c r="S8" s="70">
        <f t="shared" si="3"/>
        <v>0</v>
      </c>
      <c r="T8" s="71"/>
      <c r="U8" s="42"/>
      <c r="V8" s="79">
        <f t="shared" si="4"/>
        <v>0</v>
      </c>
      <c r="W8" s="71"/>
      <c r="X8" s="42"/>
      <c r="Y8" s="70">
        <f t="shared" si="5"/>
        <v>0</v>
      </c>
      <c r="Z8" s="71"/>
      <c r="AA8" s="44"/>
      <c r="AB8" s="70"/>
      <c r="AC8" s="71"/>
    </row>
    <row r="9" spans="1:29" ht="18.75" x14ac:dyDescent="0.25">
      <c r="A9" s="12"/>
      <c r="F9" s="5" t="s">
        <v>56</v>
      </c>
      <c r="G9" s="6">
        <f>SUM(G4:G8)</f>
        <v>12</v>
      </c>
      <c r="H9" s="7">
        <f>SUM(H4:H8)</f>
        <v>1</v>
      </c>
      <c r="I9" s="3"/>
    </row>
    <row r="10" spans="1:29" ht="18.75" x14ac:dyDescent="0.25">
      <c r="A10" s="12"/>
      <c r="G10" s="4"/>
      <c r="H10" s="4"/>
    </row>
    <row r="11" spans="1:29" ht="18.75" x14ac:dyDescent="0.25">
      <c r="A11" s="12"/>
      <c r="G11" s="4"/>
      <c r="H11" s="4"/>
    </row>
    <row r="12" spans="1:29" ht="18.75" x14ac:dyDescent="0.25">
      <c r="A12" s="12"/>
      <c r="G12" s="4"/>
      <c r="H12" s="4"/>
    </row>
    <row r="13" spans="1:29" ht="18.75" x14ac:dyDescent="0.25">
      <c r="A13" s="12"/>
      <c r="G13" s="4"/>
      <c r="H13" s="4"/>
    </row>
    <row r="14" spans="1:29" ht="18.75" x14ac:dyDescent="0.25">
      <c r="A14" s="12"/>
      <c r="G14" s="4"/>
      <c r="H14" s="4"/>
    </row>
    <row r="15" spans="1:29" ht="18.75" x14ac:dyDescent="0.25">
      <c r="A15" s="12"/>
      <c r="G15" s="4"/>
      <c r="H15" s="4"/>
    </row>
  </sheetData>
  <protectedRanges>
    <protectedRange sqref="B8:G8 I8 K8:L8 N8:O8 Q8:R8 Z8 W8:X8 T8:U8 AC4:AC7 T4:U7 W4:X7 Z4:Z7 Q4:R7 N4:O7 K4:L7 I4:I7 B4:G7" name="Range1"/>
  </protectedRanges>
  <mergeCells count="10">
    <mergeCell ref="AA1:AC1"/>
    <mergeCell ref="X1:Z1"/>
    <mergeCell ref="A2:H2"/>
    <mergeCell ref="F3:H3"/>
    <mergeCell ref="A1:H1"/>
    <mergeCell ref="I1:K1"/>
    <mergeCell ref="L1:N1"/>
    <mergeCell ref="O1:Q1"/>
    <mergeCell ref="R1:T1"/>
    <mergeCell ref="U1:W1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F3468872EBD43B9BB9B1CA8910603" ma:contentTypeVersion="4" ma:contentTypeDescription="Create a new document." ma:contentTypeScope="" ma:versionID="7ccaca53c9c1c8c8047ab73b065535fc">
  <xsd:schema xmlns:xsd="http://www.w3.org/2001/XMLSchema" xmlns:xs="http://www.w3.org/2001/XMLSchema" xmlns:p="http://schemas.microsoft.com/office/2006/metadata/properties" xmlns:ns2="b20e7b80-cc92-429b-9adf-87f9ce2bf14a" targetNamespace="http://schemas.microsoft.com/office/2006/metadata/properties" ma:root="true" ma:fieldsID="3d6bde866d6aada3a125ecb8ea43a90e" ns2:_="">
    <xsd:import namespace="b20e7b80-cc92-429b-9adf-87f9ce2bf1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e7b80-cc92-429b-9adf-87f9ce2bf1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AD3378-B995-4522-8A54-6BCD0F4907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46B96A-E00A-4727-94E7-60918C9AED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0e7b80-cc92-429b-9adf-87f9ce2bf1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1374DC-3D27-492A-A425-F745D800A73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Score Collation</vt:lpstr>
      <vt:lpstr>Financial</vt:lpstr>
      <vt:lpstr>Levels of Service</vt:lpstr>
      <vt:lpstr>Operational</vt:lpstr>
      <vt:lpstr>Relationships &amp; Trust</vt:lpstr>
      <vt:lpstr>Strategic</vt:lpstr>
      <vt:lpstr>Legislative requirements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Boot</dc:creator>
  <cp:keywords/>
  <dc:description/>
  <cp:lastModifiedBy>Robyn Wells- Principal Advisor, 3 Waters</cp:lastModifiedBy>
  <cp:revision/>
  <dcterms:created xsi:type="dcterms:W3CDTF">2021-04-25T23:56:38Z</dcterms:created>
  <dcterms:modified xsi:type="dcterms:W3CDTF">2024-10-01T23:09:37Z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0x0101006CEF3468872EBD43B9BB9B1CA8910603</vt:lpwstr>
  </property>
  <property fmtid="{D5CDD505-2E9C-101B-9397-08002B2CF9AE}" pid="3" name="MediaServiceImageTags">
    <vt:lpwstr/>
  </property>
</Properties>
</file>